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závěrečné účty obce\2023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F43" i="1" l="1"/>
  <c r="F42" i="1"/>
  <c r="F38" i="1"/>
  <c r="F34" i="1"/>
  <c r="D9" i="1"/>
  <c r="D10" i="1"/>
  <c r="D11" i="1"/>
  <c r="D13" i="1"/>
  <c r="D14" i="1"/>
  <c r="D8" i="1"/>
  <c r="F37" i="1" l="1"/>
  <c r="F36" i="1"/>
  <c r="F40" i="1" l="1"/>
  <c r="F35" i="1"/>
  <c r="F33" i="1"/>
  <c r="F31" i="1"/>
  <c r="D17" i="1" l="1"/>
  <c r="D79" i="1" l="1"/>
  <c r="D18" i="1" l="1"/>
  <c r="F15" i="1" l="1"/>
  <c r="E15" i="1"/>
  <c r="C15" i="1"/>
  <c r="F12" i="1"/>
  <c r="E12" i="1"/>
  <c r="C12" i="1"/>
  <c r="F32" i="1"/>
  <c r="D15" i="1" l="1"/>
  <c r="D12" i="1"/>
</calcChain>
</file>

<file path=xl/sharedStrings.xml><?xml version="1.0" encoding="utf-8"?>
<sst xmlns="http://schemas.openxmlformats.org/spreadsheetml/2006/main" count="115" uniqueCount="114">
  <si>
    <t xml:space="preserve">Schválený rozpočet  </t>
  </si>
  <si>
    <t>Rozpočtová opatření</t>
  </si>
  <si>
    <t>Upravený rozpočet</t>
  </si>
  <si>
    <t>Nedaňové příjmy</t>
  </si>
  <si>
    <t>kapitálové příjmy</t>
  </si>
  <si>
    <t>Přijaté transfery</t>
  </si>
  <si>
    <t xml:space="preserve">Příjmy celkem </t>
  </si>
  <si>
    <t>Běžné výdaje</t>
  </si>
  <si>
    <t xml:space="preserve">Výdaje celkem </t>
  </si>
  <si>
    <t xml:space="preserve">Saldo příjmů a výdajů </t>
  </si>
  <si>
    <t>Třída 8 - Financování</t>
  </si>
  <si>
    <t xml:space="preserve">Příloha : </t>
  </si>
  <si>
    <t xml:space="preserve">Výsledek inventarizace : </t>
  </si>
  <si>
    <t>druh majetku</t>
  </si>
  <si>
    <t>přírustky</t>
  </si>
  <si>
    <t>úbytky</t>
  </si>
  <si>
    <t>DDNM</t>
  </si>
  <si>
    <t>Sam.movité věci</t>
  </si>
  <si>
    <t>Oprávky k DDNM</t>
  </si>
  <si>
    <t>Stavby</t>
  </si>
  <si>
    <t>Oprávky ke stavbám</t>
  </si>
  <si>
    <t>Oprávky k SMV</t>
  </si>
  <si>
    <t>DDHM</t>
  </si>
  <si>
    <t>Oprávky k DDHM</t>
  </si>
  <si>
    <t xml:space="preserve">Komentář k majetku : </t>
  </si>
  <si>
    <t xml:space="preserve">Závěr zprávy : </t>
  </si>
  <si>
    <t xml:space="preserve">4, Vyúčtování fin. vztahů k rozpočtům krajů, obcí, DSO a vnitřní převody </t>
  </si>
  <si>
    <t>2, Údaje o hospodaření s majetkem a další finanční operace</t>
  </si>
  <si>
    <t>nebyly zjištěny chyby a nedostatky</t>
  </si>
  <si>
    <t xml:space="preserve">vyvěšeno : </t>
  </si>
  <si>
    <t xml:space="preserve">sejmuto : </t>
  </si>
  <si>
    <t xml:space="preserve">Zveřejněno způsobem umožňujícím dálkový přístup : </t>
  </si>
  <si>
    <t>Daňové příjmy</t>
  </si>
  <si>
    <t>Kapitálové výdaje</t>
  </si>
  <si>
    <t>Ostatní DNM</t>
  </si>
  <si>
    <t>Oprávky k ost. DNM</t>
  </si>
  <si>
    <t>Pozemky, lesy</t>
  </si>
  <si>
    <t>Nedokončený DHM</t>
  </si>
  <si>
    <t>Oprávky k pohledávkám</t>
  </si>
  <si>
    <t xml:space="preserve">účet 028 - DDHM : </t>
  </si>
  <si>
    <t>transfery veřejným
rozpočtům</t>
  </si>
  <si>
    <t>pol. 5329</t>
  </si>
  <si>
    <t>5, Vyúčtování fin. vztahů ke státnímu rozpočtu, státním fondům a národnímu fondu</t>
  </si>
  <si>
    <t>ÚZ</t>
  </si>
  <si>
    <t>poskytnuto</t>
  </si>
  <si>
    <t>čerpáno</t>
  </si>
  <si>
    <t>vratka ve fin. Vypořádání</t>
  </si>
  <si>
    <t>6, Hospodaření příspěvkové organizace - Mateřská škola Újezd u Rosic</t>
  </si>
  <si>
    <t xml:space="preserve">výnosy celkem </t>
  </si>
  <si>
    <t>z toho příspěvek obce</t>
  </si>
  <si>
    <t>z toho příspěvek KÚ JMK</t>
  </si>
  <si>
    <t xml:space="preserve">náklady celkem </t>
  </si>
  <si>
    <t xml:space="preserve">TJ Sokol Újezd u Rosic </t>
  </si>
  <si>
    <t xml:space="preserve">SDH Újezd u Rosic </t>
  </si>
  <si>
    <t>SMO ČR</t>
  </si>
  <si>
    <t>Energoregion 2020</t>
  </si>
  <si>
    <t xml:space="preserve">S celým obsahem závěrečného účtu je možné se seznámit
 v kanceláři OÚ v úředních hodinách. </t>
  </si>
  <si>
    <t>z toho příjmy z vlastní činnosti</t>
  </si>
  <si>
    <t xml:space="preserve">účet 042 - Nedokon.majetek : </t>
  </si>
  <si>
    <t>Oprávky k pohledávkám
dlouhodobým</t>
  </si>
  <si>
    <t>Mikroregion KAHAN, DSO Hluboké, 
Krokočín,Újezd u Rosic, 
SVAK Ivančice</t>
  </si>
  <si>
    <t>Mikroregion Chvojnice</t>
  </si>
  <si>
    <t>Pěstitelské celky - 
sad</t>
  </si>
  <si>
    <t>převody z rozpočtových
účtů</t>
  </si>
  <si>
    <t>pol. 4134</t>
  </si>
  <si>
    <t xml:space="preserve">převod na účet ČS. </t>
  </si>
  <si>
    <t>převody vlastním 
rozpočtovým účtům</t>
  </si>
  <si>
    <t>pol. 5345</t>
  </si>
  <si>
    <t>převod z ČNB</t>
  </si>
  <si>
    <t>Újezdské studánky, z.s.</t>
  </si>
  <si>
    <t xml:space="preserve">            ( § 17 zákona č. 250/2000 Sb., o rozpočtových pravidlech 
            územních rozpočtů, ve znění platných předpisů )</t>
  </si>
  <si>
    <t xml:space="preserve">účet 022 - sam.věci : </t>
  </si>
  <si>
    <t>účet 031 - pozemky</t>
  </si>
  <si>
    <t>Příspěvek Penzion Rosice</t>
  </si>
  <si>
    <t>opravné položky k ost.kr.pohledávkám</t>
  </si>
  <si>
    <t>víceúčelová hala na obecní techniku
rybník "Pod pustinami"</t>
  </si>
  <si>
    <t>pol. 4122</t>
  </si>
  <si>
    <t>neinv.transfery
od kraje</t>
  </si>
  <si>
    <t>neinv.transfery krajům</t>
  </si>
  <si>
    <t>pol. 5323</t>
  </si>
  <si>
    <t>příspěvek IDS JMK</t>
  </si>
  <si>
    <t>dotace volba prezidenta ČR</t>
  </si>
  <si>
    <t>Včelaři</t>
  </si>
  <si>
    <t>1, Údaje o plnění příjmů a výdajů za rok 2023</t>
  </si>
  <si>
    <t>Skutečnost  k 31.12.2023</t>
  </si>
  <si>
    <t>Zůstatek finančních prostředků na účtech  ke dni 31.12.2023</t>
  </si>
  <si>
    <t>Výkaz pro hodnocení plnění rozpočtu FIN 2-12 M k 31.12.2023</t>
  </si>
  <si>
    <t>Zůstatek finančních prostředků v pokladně ke dni 31.12.2023</t>
  </si>
  <si>
    <t>stav k 1.1.2023</t>
  </si>
  <si>
    <t>stav k 31.12.2023</t>
  </si>
  <si>
    <t>zakoupena DESTA</t>
  </si>
  <si>
    <t xml:space="preserve">prodáno : rozmetadlo hnoje,nakladač LOCUST, vařazen valník </t>
  </si>
  <si>
    <t xml:space="preserve">zakoupeno : pro ZJ - čerpadlo, radiostanice, profi zásahový batoh,vana na CAS,zásahové kabáty, nosítka a vyproštovací nářadí. Do obecní prodejny kancelářská židle </t>
  </si>
  <si>
    <t xml:space="preserve">účet 021 - stavby </t>
  </si>
  <si>
    <t>chodníky před OÚ, oplocení a pergola za OÚ, 
rekonstrukce VO, budova čp. 34</t>
  </si>
  <si>
    <t>koupě pozemku p.č. 39/2 a 74/2 , směnná smlouva Pooslaví</t>
  </si>
  <si>
    <t>3, Zpráva o výsledku přezkoumání hospodaření obce za rok 2023</t>
  </si>
  <si>
    <t>Zpráva o výsledku přezkoumání hospodaření obce za rok 2023</t>
  </si>
  <si>
    <t>program péče o krajinu</t>
  </si>
  <si>
    <t>nein.přijaté transfery z všeob.pokl.správy</t>
  </si>
  <si>
    <t>vVýsledek hospodaření k 31.12.2023</t>
  </si>
  <si>
    <t>Přehled poskytnutých příspěvků v roce 2023</t>
  </si>
  <si>
    <t>Přezkoumání hospodaření bylo provedeno na základě žádosti Obce v souladu se zák. č. 420/2004 Sb., o přezkoumání hospodaření ÚSC a DSO pracovníky odboru kontroly KÚ Jihomoravského kraje dne  18.dubna 2024.</t>
  </si>
  <si>
    <t>dotace hasiči
 prodejna potravin</t>
  </si>
  <si>
    <t>investiční transfery od krajů</t>
  </si>
  <si>
    <t>pol. 4222</t>
  </si>
  <si>
    <t>modernizace veřejného
osvětlení</t>
  </si>
  <si>
    <t>výdaje z fin. vypořádání min.let 
mezi krajem a obcí</t>
  </si>
  <si>
    <t>pol. 5366</t>
  </si>
  <si>
    <t>vratka dotace - kotel prodejna</t>
  </si>
  <si>
    <t>Ke dni 31.12.2023 byla provedena inventarizace majetku a závazků.
 Při inventarizaci byl zjištěn rozdíl mezi účetním a  inventarizačním stavem na účtu 331 zaměstnanci, jednalo se o chybné naúčtování DNP.Rozdíl byl účetně opraven v lednu 2024.</t>
  </si>
  <si>
    <t>Závěrečný účet  obce
Újezd u Rosic za rok 2023</t>
  </si>
  <si>
    <t xml:space="preserve">schváleno ZO dne </t>
  </si>
  <si>
    <t>19.6.2024-30.6.2025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</si>
</sst>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0" fillId="0" borderId="2" xfId="0" applyBorder="1"/>
    <xf numFmtId="4" fontId="0" fillId="0" borderId="6" xfId="0" applyNumberFormat="1" applyBorder="1"/>
    <xf numFmtId="4" fontId="0" fillId="0" borderId="3" xfId="0" applyNumberForma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0" borderId="7" xfId="0" applyBorder="1"/>
    <xf numFmtId="4" fontId="0" fillId="0" borderId="8" xfId="0" applyNumberFormat="1" applyBorder="1"/>
    <xf numFmtId="0" fontId="0" fillId="0" borderId="10" xfId="0" applyBorder="1" applyAlignment="1"/>
    <xf numFmtId="0" fontId="2" fillId="0" borderId="10" xfId="0" applyFont="1" applyBorder="1" applyAlignment="1"/>
    <xf numFmtId="0" fontId="0" fillId="0" borderId="0" xfId="0" applyFill="1" applyBorder="1"/>
    <xf numFmtId="4" fontId="0" fillId="0" borderId="4" xfId="0" applyNumberFormat="1" applyBorder="1"/>
    <xf numFmtId="0" fontId="0" fillId="0" borderId="5" xfId="0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1" xfId="0" applyFont="1" applyBorder="1"/>
    <xf numFmtId="0" fontId="7" fillId="0" borderId="5" xfId="0" applyFont="1" applyBorder="1" applyAlignment="1">
      <alignment horizontal="justify" vertical="center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7" fillId="0" borderId="5" xfId="0" applyFont="1" applyFill="1" applyBorder="1" applyAlignment="1">
      <alignment horizontal="justify" vertical="center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9" fillId="0" borderId="1" xfId="0" applyNumberFormat="1" applyFont="1" applyBorder="1"/>
    <xf numFmtId="0" fontId="7" fillId="0" borderId="14" xfId="0" applyFont="1" applyFill="1" applyBorder="1" applyAlignment="1">
      <alignment horizontal="justify" vertical="center"/>
    </xf>
    <xf numFmtId="4" fontId="0" fillId="0" borderId="15" xfId="0" applyNumberFormat="1" applyFont="1" applyBorder="1"/>
    <xf numFmtId="4" fontId="0" fillId="0" borderId="16" xfId="0" applyNumberFormat="1" applyFont="1" applyBorder="1"/>
    <xf numFmtId="4" fontId="9" fillId="0" borderId="6" xfId="0" applyNumberFormat="1" applyFont="1" applyBorder="1"/>
    <xf numFmtId="0" fontId="0" fillId="0" borderId="14" xfId="0" applyBorder="1"/>
    <xf numFmtId="4" fontId="0" fillId="0" borderId="15" xfId="0" applyNumberFormat="1" applyBorder="1"/>
    <xf numFmtId="4" fontId="0" fillId="0" borderId="16" xfId="0" applyNumberFormat="1" applyBorder="1"/>
    <xf numFmtId="0" fontId="5" fillId="0" borderId="7" xfId="0" applyFont="1" applyFill="1" applyBorder="1"/>
    <xf numFmtId="4" fontId="1" fillId="0" borderId="15" xfId="0" applyNumberFormat="1" applyFont="1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5" fillId="0" borderId="14" xfId="0" applyFont="1" applyBorder="1" applyAlignment="1">
      <alignment wrapText="1"/>
    </xf>
    <xf numFmtId="4" fontId="10" fillId="0" borderId="16" xfId="0" applyNumberFormat="1" applyFont="1" applyBorder="1"/>
    <xf numFmtId="0" fontId="0" fillId="0" borderId="0" xfId="0" applyFill="1"/>
    <xf numFmtId="0" fontId="0" fillId="0" borderId="5" xfId="0" applyFill="1" applyBorder="1"/>
    <xf numFmtId="4" fontId="0" fillId="0" borderId="1" xfId="0" applyNumberFormat="1" applyFill="1" applyBorder="1"/>
    <xf numFmtId="4" fontId="0" fillId="0" borderId="6" xfId="0" applyNumberFormat="1" applyFill="1" applyBorder="1"/>
    <xf numFmtId="4" fontId="9" fillId="0" borderId="3" xfId="0" applyNumberFormat="1" applyFont="1" applyBorder="1"/>
    <xf numFmtId="4" fontId="9" fillId="0" borderId="1" xfId="0" applyNumberFormat="1" applyFont="1" applyFill="1" applyBorder="1"/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0" fillId="0" borderId="15" xfId="0" applyNumberFormat="1" applyFill="1" applyBorder="1"/>
    <xf numFmtId="4" fontId="9" fillId="0" borderId="15" xfId="0" applyNumberFormat="1" applyFont="1" applyFill="1" applyBorder="1"/>
    <xf numFmtId="4" fontId="0" fillId="0" borderId="16" xfId="0" applyNumberFormat="1" applyFill="1" applyBorder="1"/>
    <xf numFmtId="0" fontId="0" fillId="0" borderId="14" xfId="0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2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left" wrapText="1"/>
    </xf>
    <xf numFmtId="4" fontId="1" fillId="0" borderId="1" xfId="0" applyNumberFormat="1" applyFont="1" applyFill="1" applyBorder="1"/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4" xfId="0" applyNumberFormat="1" applyFont="1" applyBorder="1"/>
    <xf numFmtId="4" fontId="0" fillId="0" borderId="1" xfId="0" applyNumberFormat="1" applyBorder="1" applyAlignment="1">
      <alignment horizontal="center"/>
    </xf>
    <xf numFmtId="14" fontId="9" fillId="0" borderId="0" xfId="0" applyNumberFormat="1" applyFont="1" applyAlignment="1">
      <alignment horizontal="left"/>
    </xf>
    <xf numFmtId="14" fontId="9" fillId="0" borderId="0" xfId="0" applyNumberFormat="1" applyFont="1"/>
    <xf numFmtId="0" fontId="9" fillId="0" borderId="0" xfId="0" applyFont="1"/>
    <xf numFmtId="4" fontId="9" fillId="0" borderId="0" xfId="0" applyNumberFormat="1" applyFont="1"/>
    <xf numFmtId="4" fontId="8" fillId="2" borderId="12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/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0" fontId="8" fillId="2" borderId="7" xfId="0" applyFont="1" applyFill="1" applyBorder="1" applyAlignment="1">
      <alignment horizontal="justify" vertical="center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0" fontId="2" fillId="0" borderId="0" xfId="0" applyFont="1" applyBorder="1" applyAlignment="1"/>
    <xf numFmtId="0" fontId="0" fillId="0" borderId="0" xfId="0" applyBorder="1" applyAlignment="1"/>
    <xf numFmtId="4" fontId="2" fillId="0" borderId="0" xfId="0" applyNumberFormat="1" applyFont="1" applyBorder="1" applyAlignment="1">
      <alignment horizontal="right"/>
    </xf>
    <xf numFmtId="4" fontId="9" fillId="0" borderId="8" xfId="0" applyNumberFormat="1" applyFont="1" applyBorder="1"/>
    <xf numFmtId="0" fontId="9" fillId="0" borderId="17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4" fontId="12" fillId="0" borderId="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4" fontId="11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4" fontId="0" fillId="0" borderId="1" xfId="0" applyNumberFormat="1" applyFont="1" applyBorder="1" applyAlignment="1">
      <alignment horizontal="left" wrapText="1"/>
    </xf>
    <xf numFmtId="4" fontId="0" fillId="0" borderId="1" xfId="0" applyNumberFormat="1" applyFont="1" applyBorder="1" applyAlignment="1">
      <alignment horizontal="left"/>
    </xf>
    <xf numFmtId="4" fontId="0" fillId="0" borderId="17" xfId="0" applyNumberFormat="1" applyFont="1" applyBorder="1" applyAlignment="1">
      <alignment horizontal="left"/>
    </xf>
    <xf numFmtId="4" fontId="0" fillId="0" borderId="20" xfId="0" applyNumberFormat="1" applyFont="1" applyBorder="1" applyAlignment="1">
      <alignment horizontal="left"/>
    </xf>
    <xf numFmtId="4" fontId="0" fillId="0" borderId="18" xfId="0" applyNumberFormat="1" applyFont="1" applyBorder="1" applyAlignment="1">
      <alignment horizontal="left"/>
    </xf>
    <xf numFmtId="4" fontId="1" fillId="0" borderId="20" xfId="0" applyNumberFormat="1" applyFont="1" applyBorder="1" applyAlignment="1">
      <alignment horizontal="left"/>
    </xf>
    <xf numFmtId="4" fontId="1" fillId="0" borderId="18" xfId="0" applyNumberFormat="1" applyFont="1" applyBorder="1" applyAlignment="1">
      <alignment horizontal="left"/>
    </xf>
    <xf numFmtId="0" fontId="0" fillId="0" borderId="1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4" fontId="5" fillId="0" borderId="17" xfId="0" applyNumberFormat="1" applyFont="1" applyBorder="1" applyAlignment="1">
      <alignment horizontal="center" wrapText="1"/>
    </xf>
    <xf numFmtId="4" fontId="5" fillId="0" borderId="18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left" wrapText="1"/>
    </xf>
    <xf numFmtId="4" fontId="2" fillId="0" borderId="18" xfId="0" applyNumberFormat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19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left" wrapText="1"/>
    </xf>
    <xf numFmtId="4" fontId="12" fillId="0" borderId="19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4" fontId="12" fillId="0" borderId="17" xfId="0" applyNumberFormat="1" applyFont="1" applyFill="1" applyBorder="1" applyAlignment="1">
      <alignment horizontal="center"/>
    </xf>
    <xf numFmtId="4" fontId="12" fillId="0" borderId="20" xfId="0" applyNumberFormat="1" applyFont="1" applyFill="1" applyBorder="1" applyAlignment="1">
      <alignment horizontal="center"/>
    </xf>
    <xf numFmtId="4" fontId="12" fillId="0" borderId="18" xfId="0" applyNumberFormat="1" applyFont="1" applyFill="1" applyBorder="1" applyAlignment="1">
      <alignment horizontal="center"/>
    </xf>
    <xf numFmtId="4" fontId="9" fillId="0" borderId="17" xfId="0" applyNumberFormat="1" applyFont="1" applyFill="1" applyBorder="1" applyAlignment="1">
      <alignment horizontal="center"/>
    </xf>
    <xf numFmtId="4" fontId="9" fillId="0" borderId="20" xfId="0" applyNumberFormat="1" applyFont="1" applyFill="1" applyBorder="1" applyAlignment="1">
      <alignment horizontal="center"/>
    </xf>
    <xf numFmtId="4" fontId="9" fillId="0" borderId="18" xfId="0" applyNumberFormat="1" applyFont="1" applyFill="1" applyBorder="1" applyAlignment="1">
      <alignment horizontal="center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7" xfId="0" applyFont="1" applyBorder="1" applyAlignment="1">
      <alignment horizontal="center" wrapText="1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76200</xdr:rowOff>
        </xdr:from>
        <xdr:to>
          <xdr:col>1</xdr:col>
          <xdr:colOff>876300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104775</xdr:rowOff>
        </xdr:from>
        <xdr:to>
          <xdr:col>1</xdr:col>
          <xdr:colOff>990600</xdr:colOff>
          <xdr:row>4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1</xdr:row>
          <xdr:rowOff>9525</xdr:rowOff>
        </xdr:from>
        <xdr:to>
          <xdr:col>1</xdr:col>
          <xdr:colOff>1133475</xdr:colOff>
          <xdr:row>4</xdr:row>
          <xdr:rowOff>85725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0</xdr:rowOff>
        </xdr:from>
        <xdr:to>
          <xdr:col>1</xdr:col>
          <xdr:colOff>1028700</xdr:colOff>
          <xdr:row>4</xdr:row>
          <xdr:rowOff>57150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</xdr:row>
          <xdr:rowOff>0</xdr:rowOff>
        </xdr:from>
        <xdr:to>
          <xdr:col>13</xdr:col>
          <xdr:colOff>152400</xdr:colOff>
          <xdr:row>11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</xdr:row>
          <xdr:rowOff>0</xdr:rowOff>
        </xdr:from>
        <xdr:to>
          <xdr:col>13</xdr:col>
          <xdr:colOff>152400</xdr:colOff>
          <xdr:row>11</xdr:row>
          <xdr:rowOff>133350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0</xdr:row>
          <xdr:rowOff>66675</xdr:rowOff>
        </xdr:from>
        <xdr:to>
          <xdr:col>2</xdr:col>
          <xdr:colOff>66675</xdr:colOff>
          <xdr:row>4</xdr:row>
          <xdr:rowOff>142875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png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00"/>
  <sheetViews>
    <sheetView tabSelected="1" topLeftCell="A70" workbookViewId="0">
      <selection activeCell="M91" sqref="M91"/>
    </sheetView>
  </sheetViews>
  <sheetFormatPr defaultRowHeight="15" x14ac:dyDescent="0.25"/>
  <cols>
    <col min="2" max="2" width="19" customWidth="1"/>
    <col min="3" max="3" width="13.28515625" style="1" customWidth="1"/>
    <col min="4" max="4" width="14" style="1" customWidth="1"/>
    <col min="5" max="5" width="12.42578125" style="1" customWidth="1"/>
    <col min="6" max="6" width="15.5703125" style="1" customWidth="1"/>
    <col min="8" max="9" width="11.42578125" bestFit="1" customWidth="1"/>
    <col min="16" max="16" width="18.140625" bestFit="1" customWidth="1"/>
    <col min="18" max="18" width="10" bestFit="1" customWidth="1"/>
  </cols>
  <sheetData>
    <row r="2" spans="2:9" ht="15" customHeight="1" x14ac:dyDescent="0.25">
      <c r="B2" s="93" t="s">
        <v>111</v>
      </c>
      <c r="C2" s="94"/>
      <c r="D2" s="94"/>
      <c r="E2" s="94"/>
      <c r="F2" s="94"/>
    </row>
    <row r="3" spans="2:9" ht="15" customHeight="1" x14ac:dyDescent="0.25">
      <c r="B3" s="94"/>
      <c r="C3" s="94"/>
      <c r="D3" s="94"/>
      <c r="E3" s="94"/>
      <c r="F3" s="94"/>
    </row>
    <row r="4" spans="2:9" ht="36" customHeight="1" x14ac:dyDescent="0.25">
      <c r="B4" s="95" t="s">
        <v>70</v>
      </c>
      <c r="C4" s="96"/>
      <c r="D4" s="96"/>
      <c r="E4" s="96"/>
      <c r="F4" s="96"/>
    </row>
    <row r="5" spans="2:9" x14ac:dyDescent="0.25">
      <c r="B5" s="24"/>
      <c r="C5" s="24"/>
      <c r="D5" s="24"/>
      <c r="E5" s="24"/>
      <c r="F5" s="24"/>
    </row>
    <row r="6" spans="2:9" ht="15.75" thickBot="1" x14ac:dyDescent="0.3">
      <c r="B6" s="117" t="s">
        <v>83</v>
      </c>
      <c r="C6" s="117"/>
      <c r="D6" s="117"/>
    </row>
    <row r="7" spans="2:9" ht="31.5" x14ac:dyDescent="0.25">
      <c r="B7" s="6"/>
      <c r="C7" s="58" t="s">
        <v>0</v>
      </c>
      <c r="D7" s="58" t="s">
        <v>1</v>
      </c>
      <c r="E7" s="58" t="s">
        <v>2</v>
      </c>
      <c r="F7" s="57" t="s">
        <v>84</v>
      </c>
    </row>
    <row r="8" spans="2:9" x14ac:dyDescent="0.25">
      <c r="B8" s="25" t="s">
        <v>32</v>
      </c>
      <c r="C8" s="30">
        <v>5013000</v>
      </c>
      <c r="D8" s="30">
        <f>E8-C8</f>
        <v>1842100</v>
      </c>
      <c r="E8" s="30">
        <v>6855100</v>
      </c>
      <c r="F8" s="31">
        <v>6837431.0099999998</v>
      </c>
    </row>
    <row r="9" spans="2:9" x14ac:dyDescent="0.25">
      <c r="B9" s="26" t="s">
        <v>3</v>
      </c>
      <c r="C9" s="27">
        <v>371500</v>
      </c>
      <c r="D9" s="30">
        <f t="shared" ref="D9:D15" si="0">E9-C9</f>
        <v>46200</v>
      </c>
      <c r="E9" s="27">
        <v>417700</v>
      </c>
      <c r="F9" s="28">
        <v>326349.09999999998</v>
      </c>
    </row>
    <row r="10" spans="2:9" x14ac:dyDescent="0.25">
      <c r="B10" s="26" t="s">
        <v>4</v>
      </c>
      <c r="C10" s="27"/>
      <c r="D10" s="30">
        <f t="shared" si="0"/>
        <v>436000</v>
      </c>
      <c r="E10" s="27">
        <v>436000</v>
      </c>
      <c r="F10" s="28">
        <v>435640</v>
      </c>
      <c r="I10" s="1"/>
    </row>
    <row r="11" spans="2:9" x14ac:dyDescent="0.25">
      <c r="B11" s="26" t="s">
        <v>5</v>
      </c>
      <c r="C11" s="27"/>
      <c r="D11" s="30">
        <f t="shared" si="0"/>
        <v>950200</v>
      </c>
      <c r="E11" s="27">
        <v>950200</v>
      </c>
      <c r="F11" s="28">
        <v>1664051</v>
      </c>
    </row>
    <row r="12" spans="2:9" x14ac:dyDescent="0.25">
      <c r="B12" s="80" t="s">
        <v>6</v>
      </c>
      <c r="C12" s="81">
        <f>SUM(C8:C11)</f>
        <v>5384500</v>
      </c>
      <c r="D12" s="79">
        <f t="shared" si="0"/>
        <v>3274500</v>
      </c>
      <c r="E12" s="81">
        <f>SUM(E8:E11)</f>
        <v>8659000</v>
      </c>
      <c r="F12" s="82">
        <f>SUM(F8:F11)</f>
        <v>9263471.1099999994</v>
      </c>
      <c r="H12" s="1"/>
    </row>
    <row r="13" spans="2:9" x14ac:dyDescent="0.25">
      <c r="B13" s="29" t="s">
        <v>7</v>
      </c>
      <c r="C13" s="27">
        <v>5244600</v>
      </c>
      <c r="D13" s="30">
        <f t="shared" si="0"/>
        <v>1567600</v>
      </c>
      <c r="E13" s="27">
        <v>6812200</v>
      </c>
      <c r="F13" s="28">
        <v>6768618.04</v>
      </c>
    </row>
    <row r="14" spans="2:9" x14ac:dyDescent="0.25">
      <c r="B14" s="33" t="s">
        <v>33</v>
      </c>
      <c r="C14" s="34">
        <v>160000</v>
      </c>
      <c r="D14" s="30">
        <f t="shared" si="0"/>
        <v>3005000</v>
      </c>
      <c r="E14" s="34">
        <v>3165000</v>
      </c>
      <c r="F14" s="35">
        <v>3136007.92</v>
      </c>
    </row>
    <row r="15" spans="2:9" ht="15.75" thickBot="1" x14ac:dyDescent="0.3">
      <c r="B15" s="83" t="s">
        <v>8</v>
      </c>
      <c r="C15" s="84">
        <f>SUM(C13:C14)</f>
        <v>5404600</v>
      </c>
      <c r="D15" s="79">
        <f t="shared" si="0"/>
        <v>4572600</v>
      </c>
      <c r="E15" s="84">
        <f>SUM(E13:E14)</f>
        <v>9977200</v>
      </c>
      <c r="F15" s="85">
        <f>SUM(F13:F14)</f>
        <v>9904625.9600000009</v>
      </c>
    </row>
    <row r="16" spans="2:9" ht="15.75" thickBot="1" x14ac:dyDescent="0.3"/>
    <row r="17" spans="2:18" ht="15.75" thickBot="1" x14ac:dyDescent="0.3">
      <c r="B17" s="6" t="s">
        <v>9</v>
      </c>
      <c r="C17" s="9">
        <v>20100</v>
      </c>
      <c r="D17" s="55">
        <f>C17-E17</f>
        <v>-1298100</v>
      </c>
      <c r="E17" s="9">
        <v>1318200</v>
      </c>
      <c r="F17" s="10">
        <v>641154.85</v>
      </c>
    </row>
    <row r="18" spans="2:18" ht="15.75" thickBot="1" x14ac:dyDescent="0.3">
      <c r="B18" s="11" t="s">
        <v>10</v>
      </c>
      <c r="C18" s="55">
        <v>20100</v>
      </c>
      <c r="D18" s="9">
        <f>D17</f>
        <v>-1298100</v>
      </c>
      <c r="E18" s="55">
        <v>1318200</v>
      </c>
      <c r="F18" s="73">
        <v>641154.85</v>
      </c>
    </row>
    <row r="19" spans="2:18" x14ac:dyDescent="0.25">
      <c r="B19" s="14" t="s">
        <v>85</v>
      </c>
      <c r="C19" s="13"/>
      <c r="D19" s="13"/>
      <c r="E19" s="13"/>
      <c r="F19" s="68">
        <v>3406000.81</v>
      </c>
    </row>
    <row r="20" spans="2:18" x14ac:dyDescent="0.25">
      <c r="B20" s="86" t="s">
        <v>87</v>
      </c>
      <c r="C20" s="87"/>
      <c r="D20" s="87"/>
      <c r="E20" s="87"/>
      <c r="F20" s="88">
        <v>18092</v>
      </c>
    </row>
    <row r="21" spans="2:18" x14ac:dyDescent="0.25">
      <c r="B21" s="15" t="s">
        <v>11</v>
      </c>
      <c r="C21" s="118" t="s">
        <v>86</v>
      </c>
      <c r="D21" s="118"/>
      <c r="E21" s="118"/>
      <c r="F21" s="118"/>
    </row>
    <row r="23" spans="2:18" x14ac:dyDescent="0.25">
      <c r="B23" s="117" t="s">
        <v>27</v>
      </c>
      <c r="C23" s="117"/>
      <c r="D23" s="117"/>
      <c r="E23" s="117"/>
      <c r="F23" s="117"/>
    </row>
    <row r="24" spans="2:18" x14ac:dyDescent="0.25">
      <c r="B24" s="115" t="s">
        <v>110</v>
      </c>
      <c r="C24" s="116"/>
      <c r="D24" s="116"/>
      <c r="E24" s="116"/>
      <c r="F24" s="116"/>
    </row>
    <row r="25" spans="2:18" ht="52.5" customHeight="1" x14ac:dyDescent="0.25">
      <c r="B25" s="116"/>
      <c r="C25" s="116"/>
      <c r="D25" s="116"/>
      <c r="E25" s="116"/>
      <c r="F25" s="116"/>
    </row>
    <row r="26" spans="2:18" ht="15.75" thickBot="1" x14ac:dyDescent="0.3">
      <c r="B26" s="99" t="s">
        <v>12</v>
      </c>
      <c r="C26" s="99"/>
    </row>
    <row r="27" spans="2:18" x14ac:dyDescent="0.25">
      <c r="B27" s="6" t="s">
        <v>13</v>
      </c>
      <c r="C27" s="8" t="s">
        <v>88</v>
      </c>
      <c r="D27" s="8" t="s">
        <v>14</v>
      </c>
      <c r="E27" s="8" t="s">
        <v>15</v>
      </c>
      <c r="F27" s="16" t="s">
        <v>89</v>
      </c>
    </row>
    <row r="28" spans="2:18" x14ac:dyDescent="0.25">
      <c r="B28" s="17" t="s">
        <v>16</v>
      </c>
      <c r="C28" s="3">
        <v>85882.1</v>
      </c>
      <c r="D28" s="3"/>
      <c r="E28" s="3"/>
      <c r="F28" s="7">
        <v>85882.1</v>
      </c>
    </row>
    <row r="29" spans="2:18" x14ac:dyDescent="0.25">
      <c r="B29" s="17" t="s">
        <v>18</v>
      </c>
      <c r="C29" s="4">
        <v>85882.1</v>
      </c>
      <c r="D29" s="4"/>
      <c r="E29" s="4"/>
      <c r="F29" s="18">
        <v>85882.1</v>
      </c>
    </row>
    <row r="30" spans="2:18" x14ac:dyDescent="0.25">
      <c r="B30" s="17" t="s">
        <v>34</v>
      </c>
      <c r="C30" s="32">
        <v>392848</v>
      </c>
      <c r="D30" s="4"/>
      <c r="E30" s="4"/>
      <c r="F30" s="36">
        <v>392848</v>
      </c>
    </row>
    <row r="31" spans="2:18" x14ac:dyDescent="0.25">
      <c r="B31" s="17" t="s">
        <v>35</v>
      </c>
      <c r="C31" s="4">
        <v>297180</v>
      </c>
      <c r="D31" s="4">
        <v>13667</v>
      </c>
      <c r="E31" s="4"/>
      <c r="F31" s="18">
        <f t="shared" ref="F31:F35" si="1">C31+D31</f>
        <v>310847</v>
      </c>
    </row>
    <row r="32" spans="2:18" x14ac:dyDescent="0.25">
      <c r="B32" s="17" t="s">
        <v>19</v>
      </c>
      <c r="C32" s="3">
        <v>7878831.6900000004</v>
      </c>
      <c r="D32" s="3">
        <v>1714108.9</v>
      </c>
      <c r="E32" s="32"/>
      <c r="F32" s="7">
        <f t="shared" si="1"/>
        <v>9592940.5899999999</v>
      </c>
      <c r="R32" s="1"/>
    </row>
    <row r="33" spans="1:18" x14ac:dyDescent="0.25">
      <c r="B33" s="17" t="s">
        <v>20</v>
      </c>
      <c r="C33" s="4">
        <v>2744713</v>
      </c>
      <c r="D33" s="4">
        <v>171082</v>
      </c>
      <c r="E33" s="32"/>
      <c r="F33" s="18">
        <f t="shared" si="1"/>
        <v>2915795</v>
      </c>
      <c r="R33" s="1"/>
    </row>
    <row r="34" spans="1:18" x14ac:dyDescent="0.25">
      <c r="B34" s="17" t="s">
        <v>17</v>
      </c>
      <c r="C34" s="3">
        <v>3090097.7</v>
      </c>
      <c r="D34" s="3">
        <v>180000</v>
      </c>
      <c r="E34" s="4">
        <v>341564</v>
      </c>
      <c r="F34" s="7">
        <f>C34+D34-E34</f>
        <v>2928533.7</v>
      </c>
      <c r="R34" s="1"/>
    </row>
    <row r="35" spans="1:18" x14ac:dyDescent="0.25">
      <c r="B35" s="17" t="s">
        <v>21</v>
      </c>
      <c r="C35" s="4">
        <v>961803.85</v>
      </c>
      <c r="D35" s="4">
        <v>152416</v>
      </c>
      <c r="E35" s="4"/>
      <c r="F35" s="18">
        <f t="shared" si="1"/>
        <v>1114219.8500000001</v>
      </c>
      <c r="R35" s="1"/>
    </row>
    <row r="36" spans="1:18" x14ac:dyDescent="0.25">
      <c r="B36" s="17" t="s">
        <v>22</v>
      </c>
      <c r="C36" s="3">
        <v>1485824.34</v>
      </c>
      <c r="D36" s="53">
        <v>147941</v>
      </c>
      <c r="E36" s="53"/>
      <c r="F36" s="7">
        <f>C36+D36-E36</f>
        <v>1633765.34</v>
      </c>
      <c r="R36" s="1"/>
    </row>
    <row r="37" spans="1:18" x14ac:dyDescent="0.25">
      <c r="B37" s="17" t="s">
        <v>23</v>
      </c>
      <c r="C37" s="4">
        <v>1485824.34</v>
      </c>
      <c r="D37" s="70">
        <v>147941</v>
      </c>
      <c r="E37" s="70"/>
      <c r="F37" s="18">
        <f>C37+D37-E37</f>
        <v>1633765.34</v>
      </c>
      <c r="R37" s="1"/>
    </row>
    <row r="38" spans="1:18" x14ac:dyDescent="0.25">
      <c r="A38" s="51"/>
      <c r="B38" s="52" t="s">
        <v>36</v>
      </c>
      <c r="C38" s="53">
        <v>4317915.8099999996</v>
      </c>
      <c r="D38" s="53">
        <v>1518000</v>
      </c>
      <c r="E38" s="70">
        <v>43655</v>
      </c>
      <c r="F38" s="54">
        <f>C38+D38-E38</f>
        <v>5792260.8099999996</v>
      </c>
      <c r="G38" s="51"/>
      <c r="H38" s="1"/>
    </row>
    <row r="39" spans="1:18" ht="30" x14ac:dyDescent="0.25">
      <c r="A39" s="51"/>
      <c r="B39" s="62" t="s">
        <v>62</v>
      </c>
      <c r="C39" s="59">
        <v>107510</v>
      </c>
      <c r="D39" s="59"/>
      <c r="E39" s="60"/>
      <c r="F39" s="61">
        <v>107510</v>
      </c>
      <c r="G39" s="51"/>
      <c r="H39" s="1"/>
      <c r="Q39" s="1"/>
    </row>
    <row r="40" spans="1:18" x14ac:dyDescent="0.25">
      <c r="B40" s="37" t="s">
        <v>37</v>
      </c>
      <c r="C40" s="38">
        <v>1540036.09</v>
      </c>
      <c r="D40" s="38">
        <v>143295.01999999999</v>
      </c>
      <c r="E40" s="38"/>
      <c r="F40" s="39">
        <f>C40+D40</f>
        <v>1683331.11</v>
      </c>
      <c r="Q40" s="1"/>
      <c r="R40" s="1"/>
    </row>
    <row r="41" spans="1:18" ht="39" x14ac:dyDescent="0.25">
      <c r="B41" s="49" t="s">
        <v>59</v>
      </c>
      <c r="C41" s="41">
        <v>17020</v>
      </c>
      <c r="D41" s="41"/>
      <c r="E41" s="41"/>
      <c r="F41" s="50">
        <v>17020</v>
      </c>
      <c r="Q41" s="1"/>
    </row>
    <row r="42" spans="1:18" ht="26.25" x14ac:dyDescent="0.25">
      <c r="B42" s="49" t="s">
        <v>74</v>
      </c>
      <c r="C42" s="41">
        <v>217783.53</v>
      </c>
      <c r="D42" s="41">
        <v>435585.56</v>
      </c>
      <c r="E42" s="41"/>
      <c r="F42" s="50">
        <f>C42+D42</f>
        <v>653369.09</v>
      </c>
      <c r="Q42" s="1"/>
    </row>
    <row r="43" spans="1:18" ht="15.75" thickBot="1" x14ac:dyDescent="0.3">
      <c r="B43" s="40" t="s">
        <v>38</v>
      </c>
      <c r="C43" s="19">
        <v>13219.2</v>
      </c>
      <c r="D43" s="89">
        <v>10139.200000000001</v>
      </c>
      <c r="E43" s="12"/>
      <c r="F43" s="20">
        <f>C43-D43</f>
        <v>3080</v>
      </c>
      <c r="Q43" s="1"/>
    </row>
    <row r="44" spans="1:18" x14ac:dyDescent="0.25">
      <c r="B44" s="100" t="s">
        <v>24</v>
      </c>
      <c r="C44" s="100"/>
      <c r="Q44" s="1"/>
    </row>
    <row r="45" spans="1:18" x14ac:dyDescent="0.25">
      <c r="B45" s="111" t="s">
        <v>93</v>
      </c>
      <c r="C45" s="112" t="s">
        <v>94</v>
      </c>
      <c r="D45" s="113"/>
      <c r="E45" s="113"/>
      <c r="F45" s="113"/>
      <c r="Q45" s="1"/>
    </row>
    <row r="46" spans="1:18" x14ac:dyDescent="0.25">
      <c r="B46" s="111"/>
      <c r="C46" s="113"/>
      <c r="D46" s="113"/>
      <c r="E46" s="113"/>
      <c r="F46" s="113"/>
      <c r="Q46" s="1"/>
    </row>
    <row r="47" spans="1:18" x14ac:dyDescent="0.25">
      <c r="B47" s="109" t="s">
        <v>71</v>
      </c>
      <c r="C47" s="103" t="s">
        <v>90</v>
      </c>
      <c r="D47" s="103"/>
      <c r="E47" s="103"/>
      <c r="F47" s="103"/>
      <c r="Q47" s="1"/>
    </row>
    <row r="48" spans="1:18" x14ac:dyDescent="0.25">
      <c r="B48" s="110"/>
      <c r="C48" s="104" t="s">
        <v>91</v>
      </c>
      <c r="D48" s="107"/>
      <c r="E48" s="107"/>
      <c r="F48" s="108"/>
      <c r="Q48" s="1"/>
    </row>
    <row r="49" spans="2:11" ht="42" customHeight="1" x14ac:dyDescent="0.25">
      <c r="B49" s="71" t="s">
        <v>39</v>
      </c>
      <c r="C49" s="102" t="s">
        <v>92</v>
      </c>
      <c r="D49" s="102"/>
      <c r="E49" s="102"/>
      <c r="F49" s="102"/>
      <c r="K49" s="72"/>
    </row>
    <row r="50" spans="2:11" ht="33" customHeight="1" x14ac:dyDescent="0.25">
      <c r="B50" s="63" t="s">
        <v>58</v>
      </c>
      <c r="C50" s="3"/>
      <c r="D50" s="102" t="s">
        <v>75</v>
      </c>
      <c r="E50" s="103"/>
      <c r="F50" s="103"/>
    </row>
    <row r="51" spans="2:11" x14ac:dyDescent="0.25">
      <c r="B51" s="2" t="s">
        <v>72</v>
      </c>
      <c r="C51" s="104" t="s">
        <v>95</v>
      </c>
      <c r="D51" s="105"/>
      <c r="E51" s="105"/>
      <c r="F51" s="106"/>
    </row>
    <row r="52" spans="2:11" x14ac:dyDescent="0.25">
      <c r="B52" s="21" t="s">
        <v>96</v>
      </c>
      <c r="C52" s="21"/>
      <c r="D52" s="21"/>
      <c r="E52" s="21"/>
      <c r="F52" s="21"/>
    </row>
    <row r="53" spans="2:11" ht="43.5" customHeight="1" x14ac:dyDescent="0.25">
      <c r="B53" s="101" t="s">
        <v>102</v>
      </c>
      <c r="C53" s="101"/>
      <c r="D53" s="101"/>
      <c r="E53" s="101"/>
      <c r="F53" s="101"/>
    </row>
    <row r="54" spans="2:11" x14ac:dyDescent="0.25">
      <c r="B54" s="23" t="s">
        <v>25</v>
      </c>
      <c r="C54" s="22"/>
      <c r="D54" s="22"/>
      <c r="E54" s="22"/>
      <c r="F54" s="22"/>
    </row>
    <row r="55" spans="2:11" x14ac:dyDescent="0.25">
      <c r="C55" s="97" t="s">
        <v>28</v>
      </c>
      <c r="D55" s="97"/>
      <c r="E55" s="97"/>
    </row>
    <row r="56" spans="2:11" x14ac:dyDescent="0.25">
      <c r="B56" t="s">
        <v>11</v>
      </c>
      <c r="C56" s="98" t="s">
        <v>97</v>
      </c>
      <c r="D56" s="98"/>
      <c r="E56" s="98"/>
      <c r="F56" s="98"/>
    </row>
    <row r="58" spans="2:11" x14ac:dyDescent="0.25">
      <c r="B58" s="99" t="s">
        <v>26</v>
      </c>
      <c r="C58" s="99"/>
      <c r="D58" s="99"/>
      <c r="E58" s="99"/>
      <c r="F58" s="99"/>
    </row>
    <row r="59" spans="2:11" ht="30" x14ac:dyDescent="0.25">
      <c r="B59" s="64" t="s">
        <v>77</v>
      </c>
      <c r="C59" s="65" t="s">
        <v>76</v>
      </c>
      <c r="D59" s="66">
        <v>109000</v>
      </c>
      <c r="E59" s="146" t="s">
        <v>103</v>
      </c>
      <c r="F59" s="147"/>
    </row>
    <row r="60" spans="2:11" ht="30" x14ac:dyDescent="0.25">
      <c r="B60" s="64" t="s">
        <v>104</v>
      </c>
      <c r="C60" s="65" t="s">
        <v>105</v>
      </c>
      <c r="D60" s="66">
        <v>275000</v>
      </c>
      <c r="E60" s="146" t="s">
        <v>106</v>
      </c>
      <c r="F60" s="148"/>
    </row>
    <row r="61" spans="2:11" ht="30" x14ac:dyDescent="0.25">
      <c r="B61" s="64" t="s">
        <v>78</v>
      </c>
      <c r="C61" s="65" t="s">
        <v>79</v>
      </c>
      <c r="D61" s="66">
        <v>28500</v>
      </c>
      <c r="E61" s="146" t="s">
        <v>80</v>
      </c>
      <c r="F61" s="148"/>
    </row>
    <row r="62" spans="2:11" ht="45" x14ac:dyDescent="0.25">
      <c r="B62" s="64" t="s">
        <v>63</v>
      </c>
      <c r="C62" s="65" t="s">
        <v>64</v>
      </c>
      <c r="D62" s="66">
        <v>714000</v>
      </c>
      <c r="E62" s="151" t="s">
        <v>65</v>
      </c>
      <c r="F62" s="152"/>
    </row>
    <row r="63" spans="2:11" ht="46.5" customHeight="1" x14ac:dyDescent="0.25">
      <c r="B63" s="67" t="s">
        <v>40</v>
      </c>
      <c r="C63" s="27" t="s">
        <v>41</v>
      </c>
      <c r="D63" s="27">
        <v>73870</v>
      </c>
      <c r="E63" s="119" t="s">
        <v>60</v>
      </c>
      <c r="F63" s="120"/>
    </row>
    <row r="64" spans="2:11" ht="30" customHeight="1" x14ac:dyDescent="0.25">
      <c r="B64" s="67" t="s">
        <v>66</v>
      </c>
      <c r="C64" s="27" t="s">
        <v>67</v>
      </c>
      <c r="D64" s="27">
        <v>603000</v>
      </c>
      <c r="E64" s="153" t="s">
        <v>68</v>
      </c>
      <c r="F64" s="154"/>
    </row>
    <row r="65" spans="2:9" ht="45" x14ac:dyDescent="0.25">
      <c r="B65" s="67" t="s">
        <v>107</v>
      </c>
      <c r="C65" s="27" t="s">
        <v>108</v>
      </c>
      <c r="D65" s="27">
        <v>679.5</v>
      </c>
      <c r="E65" s="153" t="s">
        <v>109</v>
      </c>
      <c r="F65" s="154"/>
    </row>
    <row r="66" spans="2:9" x14ac:dyDescent="0.25">
      <c r="B66" s="42"/>
      <c r="C66" s="43"/>
      <c r="D66" s="43"/>
      <c r="E66" s="44"/>
      <c r="F66" s="44"/>
    </row>
    <row r="67" spans="2:9" x14ac:dyDescent="0.25">
      <c r="B67" s="99" t="s">
        <v>42</v>
      </c>
      <c r="C67" s="99"/>
      <c r="D67" s="99"/>
      <c r="E67" s="99"/>
      <c r="F67" s="99"/>
    </row>
    <row r="68" spans="2:9" x14ac:dyDescent="0.25">
      <c r="B68" s="45" t="s">
        <v>43</v>
      </c>
      <c r="C68" s="5" t="s">
        <v>44</v>
      </c>
      <c r="D68" s="5" t="s">
        <v>45</v>
      </c>
      <c r="E68" s="121" t="s">
        <v>46</v>
      </c>
      <c r="F68" s="122"/>
    </row>
    <row r="69" spans="2:9" ht="47.25" customHeight="1" x14ac:dyDescent="0.25">
      <c r="B69" s="48">
        <v>98008</v>
      </c>
      <c r="C69" s="74">
        <v>38600</v>
      </c>
      <c r="D69" s="74">
        <v>37213.5</v>
      </c>
      <c r="E69" s="140" t="s">
        <v>81</v>
      </c>
      <c r="F69" s="141"/>
    </row>
    <row r="70" spans="2:9" ht="27.75" customHeight="1" x14ac:dyDescent="0.25">
      <c r="B70" s="48">
        <v>15091</v>
      </c>
      <c r="C70" s="74">
        <v>78328</v>
      </c>
      <c r="D70" s="74">
        <v>78328</v>
      </c>
      <c r="E70" s="149" t="s">
        <v>98</v>
      </c>
      <c r="F70" s="155"/>
    </row>
    <row r="71" spans="2:9" ht="27.75" customHeight="1" x14ac:dyDescent="0.25">
      <c r="B71" s="69">
        <v>33092</v>
      </c>
      <c r="C71" s="74">
        <v>374223</v>
      </c>
      <c r="D71" s="74">
        <v>374223</v>
      </c>
      <c r="E71" s="149" t="s">
        <v>99</v>
      </c>
      <c r="F71" s="150"/>
    </row>
    <row r="72" spans="2:9" x14ac:dyDescent="0.25">
      <c r="B72" s="42"/>
      <c r="C72" s="43"/>
      <c r="D72" s="43"/>
      <c r="E72" s="44"/>
      <c r="F72" s="44"/>
    </row>
    <row r="73" spans="2:9" x14ac:dyDescent="0.25">
      <c r="B73" s="123" t="s">
        <v>47</v>
      </c>
      <c r="C73" s="123"/>
      <c r="D73" s="123"/>
      <c r="E73" s="123"/>
      <c r="F73" s="123"/>
    </row>
    <row r="74" spans="2:9" x14ac:dyDescent="0.25">
      <c r="B74" s="125" t="s">
        <v>48</v>
      </c>
      <c r="C74" s="126"/>
      <c r="D74" s="134">
        <v>4597281.82</v>
      </c>
      <c r="E74" s="135"/>
      <c r="F74" s="136"/>
      <c r="H74" s="1"/>
    </row>
    <row r="75" spans="2:9" x14ac:dyDescent="0.25">
      <c r="B75" s="145" t="s">
        <v>57</v>
      </c>
      <c r="C75" s="145"/>
      <c r="D75" s="137">
        <v>414868.26</v>
      </c>
      <c r="E75" s="138"/>
      <c r="F75" s="139"/>
      <c r="H75" s="1"/>
    </row>
    <row r="76" spans="2:9" x14ac:dyDescent="0.25">
      <c r="B76" s="143" t="s">
        <v>49</v>
      </c>
      <c r="C76" s="144"/>
      <c r="D76" s="137">
        <v>555793</v>
      </c>
      <c r="E76" s="138"/>
      <c r="F76" s="139"/>
      <c r="H76" s="1"/>
      <c r="I76" s="1"/>
    </row>
    <row r="77" spans="2:9" x14ac:dyDescent="0.25">
      <c r="B77" s="137" t="s">
        <v>50</v>
      </c>
      <c r="C77" s="139"/>
      <c r="D77" s="137">
        <f>D74-D75-D76</f>
        <v>3626620.5600000005</v>
      </c>
      <c r="E77" s="138"/>
      <c r="F77" s="139"/>
      <c r="H77" s="1"/>
    </row>
    <row r="78" spans="2:9" x14ac:dyDescent="0.25">
      <c r="B78" s="125" t="s">
        <v>51</v>
      </c>
      <c r="C78" s="126"/>
      <c r="D78" s="134">
        <v>4586035.75</v>
      </c>
      <c r="E78" s="135"/>
      <c r="F78" s="136"/>
    </row>
    <row r="79" spans="2:9" x14ac:dyDescent="0.25">
      <c r="B79" s="124" t="s">
        <v>100</v>
      </c>
      <c r="C79" s="124"/>
      <c r="D79" s="92">
        <f>D74-D78</f>
        <v>11246.070000000298</v>
      </c>
      <c r="E79" s="127"/>
      <c r="F79" s="127"/>
    </row>
    <row r="80" spans="2:9" x14ac:dyDescent="0.25">
      <c r="B80" s="46"/>
      <c r="C80" s="46"/>
      <c r="D80" s="43"/>
      <c r="E80" s="47"/>
      <c r="F80" s="47"/>
    </row>
    <row r="81" spans="2:7" x14ac:dyDescent="0.25">
      <c r="B81" s="142" t="s">
        <v>101</v>
      </c>
      <c r="C81" s="142"/>
      <c r="D81" s="142"/>
      <c r="E81" s="47"/>
      <c r="F81" s="47"/>
    </row>
    <row r="82" spans="2:7" x14ac:dyDescent="0.25">
      <c r="B82" s="128" t="s">
        <v>52</v>
      </c>
      <c r="C82" s="128"/>
      <c r="D82" s="32">
        <v>20000</v>
      </c>
      <c r="E82" s="47"/>
      <c r="F82" s="47"/>
    </row>
    <row r="83" spans="2:7" x14ac:dyDescent="0.25">
      <c r="B83" s="128" t="s">
        <v>53</v>
      </c>
      <c r="C83" s="128"/>
      <c r="D83" s="32">
        <v>26000</v>
      </c>
      <c r="E83" s="47"/>
      <c r="F83" s="47"/>
    </row>
    <row r="84" spans="2:7" x14ac:dyDescent="0.25">
      <c r="B84" s="132" t="s">
        <v>69</v>
      </c>
      <c r="C84" s="133"/>
      <c r="D84" s="32">
        <v>10000</v>
      </c>
      <c r="E84" s="47"/>
      <c r="F84" s="47"/>
    </row>
    <row r="85" spans="2:7" x14ac:dyDescent="0.25">
      <c r="B85" s="132" t="s">
        <v>73</v>
      </c>
      <c r="C85" s="133"/>
      <c r="D85" s="32">
        <v>14256</v>
      </c>
      <c r="E85" s="47"/>
      <c r="F85" s="47"/>
    </row>
    <row r="86" spans="2:7" x14ac:dyDescent="0.25">
      <c r="B86" s="131" t="s">
        <v>54</v>
      </c>
      <c r="C86" s="131"/>
      <c r="D86" s="56">
        <v>3123.4</v>
      </c>
      <c r="E86" s="47"/>
      <c r="F86" s="47"/>
    </row>
    <row r="87" spans="2:7" x14ac:dyDescent="0.25">
      <c r="B87" s="131" t="s">
        <v>82</v>
      </c>
      <c r="C87" s="131"/>
      <c r="D87" s="56">
        <v>2500</v>
      </c>
      <c r="E87" s="47"/>
      <c r="F87" s="47"/>
    </row>
    <row r="88" spans="2:7" x14ac:dyDescent="0.25">
      <c r="B88" s="90" t="s">
        <v>55</v>
      </c>
      <c r="C88" s="91"/>
      <c r="D88" s="56">
        <v>283</v>
      </c>
      <c r="E88" s="47"/>
      <c r="F88" s="47"/>
    </row>
    <row r="89" spans="2:7" x14ac:dyDescent="0.25">
      <c r="B89" s="132" t="s">
        <v>61</v>
      </c>
      <c r="C89" s="133"/>
      <c r="D89" s="32">
        <v>2920</v>
      </c>
      <c r="E89" s="47"/>
      <c r="F89" s="47"/>
    </row>
    <row r="90" spans="2:7" x14ac:dyDescent="0.25">
      <c r="B90" s="129" t="s">
        <v>56</v>
      </c>
      <c r="C90" s="130"/>
      <c r="D90" s="130"/>
      <c r="E90" s="130"/>
      <c r="F90" s="130"/>
    </row>
    <row r="91" spans="2:7" x14ac:dyDescent="0.25">
      <c r="B91" s="130"/>
      <c r="C91" s="130"/>
      <c r="D91" s="130"/>
      <c r="E91" s="130"/>
      <c r="F91" s="130"/>
    </row>
    <row r="92" spans="2:7" x14ac:dyDescent="0.25">
      <c r="B92" s="116" t="s">
        <v>112</v>
      </c>
      <c r="C92" s="116"/>
      <c r="D92" s="75">
        <v>45453</v>
      </c>
    </row>
    <row r="94" spans="2:7" x14ac:dyDescent="0.25">
      <c r="B94" s="77" t="s">
        <v>29</v>
      </c>
      <c r="C94" s="76">
        <v>45462</v>
      </c>
      <c r="D94" s="78"/>
      <c r="E94" s="78"/>
      <c r="F94" s="78"/>
      <c r="G94" s="77"/>
    </row>
    <row r="95" spans="2:7" x14ac:dyDescent="0.25">
      <c r="B95" s="77" t="s">
        <v>30</v>
      </c>
      <c r="C95" s="76">
        <v>45838</v>
      </c>
      <c r="D95" s="78"/>
      <c r="E95" s="78"/>
      <c r="F95" s="78"/>
      <c r="G95" s="77"/>
    </row>
    <row r="96" spans="2:7" x14ac:dyDescent="0.25">
      <c r="B96" s="77"/>
      <c r="C96" s="78"/>
      <c r="D96" s="78"/>
      <c r="E96" s="78"/>
      <c r="F96" s="78"/>
      <c r="G96" s="77"/>
    </row>
    <row r="97" spans="2:7" x14ac:dyDescent="0.25">
      <c r="B97" s="114" t="s">
        <v>31</v>
      </c>
      <c r="C97" s="114"/>
      <c r="D97" s="114"/>
      <c r="E97" s="76" t="s">
        <v>113</v>
      </c>
      <c r="F97" s="78"/>
      <c r="G97" s="77"/>
    </row>
    <row r="99" spans="2:7" x14ac:dyDescent="0.25">
      <c r="B99" s="115"/>
      <c r="C99" s="116"/>
      <c r="D99" s="116"/>
      <c r="E99" s="116"/>
      <c r="F99" s="116"/>
    </row>
    <row r="100" spans="2:7" x14ac:dyDescent="0.25">
      <c r="B100" s="116"/>
      <c r="C100" s="116"/>
      <c r="D100" s="116"/>
      <c r="E100" s="116"/>
      <c r="F100" s="116"/>
    </row>
  </sheetData>
  <mergeCells count="57">
    <mergeCell ref="E59:F59"/>
    <mergeCell ref="E61:F61"/>
    <mergeCell ref="E71:F71"/>
    <mergeCell ref="E62:F62"/>
    <mergeCell ref="E64:F64"/>
    <mergeCell ref="E70:F70"/>
    <mergeCell ref="E60:F60"/>
    <mergeCell ref="E65:F65"/>
    <mergeCell ref="B84:C84"/>
    <mergeCell ref="D78:F78"/>
    <mergeCell ref="D75:F75"/>
    <mergeCell ref="E69:F69"/>
    <mergeCell ref="B81:D81"/>
    <mergeCell ref="B76:C76"/>
    <mergeCell ref="B77:C77"/>
    <mergeCell ref="B75:C75"/>
    <mergeCell ref="D74:F74"/>
    <mergeCell ref="D76:F76"/>
    <mergeCell ref="D77:F77"/>
    <mergeCell ref="B82:C82"/>
    <mergeCell ref="B90:F91"/>
    <mergeCell ref="B86:C86"/>
    <mergeCell ref="B87:C87"/>
    <mergeCell ref="B89:C89"/>
    <mergeCell ref="B85:C85"/>
    <mergeCell ref="B97:D97"/>
    <mergeCell ref="B99:F100"/>
    <mergeCell ref="B6:D6"/>
    <mergeCell ref="C21:F21"/>
    <mergeCell ref="B23:F23"/>
    <mergeCell ref="B24:F25"/>
    <mergeCell ref="B92:C92"/>
    <mergeCell ref="E63:F63"/>
    <mergeCell ref="B67:F67"/>
    <mergeCell ref="E68:F68"/>
    <mergeCell ref="B73:F73"/>
    <mergeCell ref="B79:C79"/>
    <mergeCell ref="B78:C78"/>
    <mergeCell ref="B74:C74"/>
    <mergeCell ref="E79:F79"/>
    <mergeCell ref="B83:C83"/>
    <mergeCell ref="B2:F3"/>
    <mergeCell ref="B4:F4"/>
    <mergeCell ref="C55:E55"/>
    <mergeCell ref="C56:F56"/>
    <mergeCell ref="B58:F58"/>
    <mergeCell ref="B26:C26"/>
    <mergeCell ref="B44:C44"/>
    <mergeCell ref="B53:F53"/>
    <mergeCell ref="C49:F49"/>
    <mergeCell ref="C47:F47"/>
    <mergeCell ref="C51:F51"/>
    <mergeCell ref="D50:F50"/>
    <mergeCell ref="C48:F48"/>
    <mergeCell ref="B47:B48"/>
    <mergeCell ref="B45:B46"/>
    <mergeCell ref="C45:F46"/>
  </mergeCells>
  <pageMargins left="0.7" right="0.7" top="0.78740157499999996" bottom="0.78740157499999996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76200</xdr:rowOff>
              </from>
              <to>
                <xdr:col>1</xdr:col>
                <xdr:colOff>876300</xdr:colOff>
                <xdr:row>4</xdr:row>
                <xdr:rowOff>28575</xdr:rowOff>
              </to>
            </anchor>
          </objectPr>
        </oleObject>
      </mc:Choice>
      <mc:Fallback>
        <oleObject progId="MSPhotoEd.3" shapeId="1025" r:id="rId4"/>
      </mc:Fallback>
    </mc:AlternateContent>
    <mc:AlternateContent xmlns:mc="http://schemas.openxmlformats.org/markup-compatibility/2006">
      <mc:Choice Requires="x14">
        <oleObject progId="MSPhotoEd.3" shapeId="1026" r:id="rId6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104775</xdr:rowOff>
              </from>
              <to>
                <xdr:col>1</xdr:col>
                <xdr:colOff>990600</xdr:colOff>
                <xdr:row>4</xdr:row>
                <xdr:rowOff>47625</xdr:rowOff>
              </to>
            </anchor>
          </objectPr>
        </oleObject>
      </mc:Choice>
      <mc:Fallback>
        <oleObject progId="MSPhotoEd.3" shapeId="1026" r:id="rId6"/>
      </mc:Fallback>
    </mc:AlternateContent>
    <mc:AlternateContent xmlns:mc="http://schemas.openxmlformats.org/markup-compatibility/2006">
      <mc:Choice Requires="x14">
        <oleObject progId="MSPhotoEd.3" shapeId="1027" r:id="rId7">
          <objectPr defaultSize="0" autoPict="0" r:id="rId5">
            <anchor moveWithCells="1" sizeWithCells="1">
              <from>
                <xdr:col>1</xdr:col>
                <xdr:colOff>161925</xdr:colOff>
                <xdr:row>1</xdr:row>
                <xdr:rowOff>9525</xdr:rowOff>
              </from>
              <to>
                <xdr:col>1</xdr:col>
                <xdr:colOff>1133475</xdr:colOff>
                <xdr:row>4</xdr:row>
                <xdr:rowOff>85725</xdr:rowOff>
              </to>
            </anchor>
          </objectPr>
        </oleObject>
      </mc:Choice>
      <mc:Fallback>
        <oleObject progId="MSPhotoEd.3" shapeId="1027" r:id="rId7"/>
      </mc:Fallback>
    </mc:AlternateContent>
    <mc:AlternateContent xmlns:mc="http://schemas.openxmlformats.org/markup-compatibility/2006">
      <mc:Choice Requires="x14">
        <oleObject progId="MSPhotoEd.3" shapeId="1029" r:id="rId8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0</xdr:rowOff>
              </from>
              <to>
                <xdr:col>1</xdr:col>
                <xdr:colOff>1028700</xdr:colOff>
                <xdr:row>4</xdr:row>
                <xdr:rowOff>57150</xdr:rowOff>
              </to>
            </anchor>
          </objectPr>
        </oleObject>
      </mc:Choice>
      <mc:Fallback>
        <oleObject progId="MSPhotoEd.3" shapeId="1029" r:id="rId8"/>
      </mc:Fallback>
    </mc:AlternateContent>
    <mc:AlternateContent xmlns:mc="http://schemas.openxmlformats.org/markup-compatibility/2006">
      <mc:Choice Requires="x14">
        <oleObject progId="MSPhotoEd.3" shapeId="1030" r:id="rId9">
          <objectPr defaultSize="0" autoPict="0" r:id="rId5">
            <anchor moveWithCells="1" sizeWithCells="1">
              <from>
                <xdr:col>11</xdr:col>
                <xdr:colOff>0</xdr:colOff>
                <xdr:row>6</xdr:row>
                <xdr:rowOff>0</xdr:rowOff>
              </from>
              <to>
                <xdr:col>13</xdr:col>
                <xdr:colOff>152400</xdr:colOff>
                <xdr:row>11</xdr:row>
                <xdr:rowOff>133350</xdr:rowOff>
              </to>
            </anchor>
          </objectPr>
        </oleObject>
      </mc:Choice>
      <mc:Fallback>
        <oleObject progId="MSPhotoEd.3" shapeId="1030" r:id="rId9"/>
      </mc:Fallback>
    </mc:AlternateContent>
    <mc:AlternateContent xmlns:mc="http://schemas.openxmlformats.org/markup-compatibility/2006">
      <mc:Choice Requires="x14">
        <oleObject progId="MSPhotoEd.3" shapeId="1031" r:id="rId10">
          <objectPr defaultSize="0" autoPict="0" r:id="rId5">
            <anchor moveWithCells="1" sizeWithCells="1">
              <from>
                <xdr:col>11</xdr:col>
                <xdr:colOff>0</xdr:colOff>
                <xdr:row>6</xdr:row>
                <xdr:rowOff>0</xdr:rowOff>
              </from>
              <to>
                <xdr:col>13</xdr:col>
                <xdr:colOff>152400</xdr:colOff>
                <xdr:row>11</xdr:row>
                <xdr:rowOff>133350</xdr:rowOff>
              </to>
            </anchor>
          </objectPr>
        </oleObject>
      </mc:Choice>
      <mc:Fallback>
        <oleObject progId="MSPhotoEd.3" shapeId="1031" r:id="rId10"/>
      </mc:Fallback>
    </mc:AlternateContent>
    <mc:AlternateContent xmlns:mc="http://schemas.openxmlformats.org/markup-compatibility/2006">
      <mc:Choice Requires="x14">
        <oleObject progId="MSPhotoEd.3" shapeId="1032" r:id="rId11">
          <objectPr locked="0" defaultSize="0" autoPict="0" r:id="rId5">
            <anchor moveWithCells="1" sizeWithCells="1">
              <from>
                <xdr:col>1</xdr:col>
                <xdr:colOff>66675</xdr:colOff>
                <xdr:row>0</xdr:row>
                <xdr:rowOff>66675</xdr:rowOff>
              </from>
              <to>
                <xdr:col>2</xdr:col>
                <xdr:colOff>66675</xdr:colOff>
                <xdr:row>4</xdr:row>
                <xdr:rowOff>142875</xdr:rowOff>
              </to>
            </anchor>
          </objectPr>
        </oleObject>
      </mc:Choice>
      <mc:Fallback>
        <oleObject progId="MSPhotoEd.3" shapeId="1032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2023-06-01T09:24:37Z</cp:lastPrinted>
  <dcterms:created xsi:type="dcterms:W3CDTF">2016-04-28T07:45:00Z</dcterms:created>
  <dcterms:modified xsi:type="dcterms:W3CDTF">2024-06-19T07:40:26Z</dcterms:modified>
</cp:coreProperties>
</file>