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závěrečné účty obce\2021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41" i="1" l="1"/>
  <c r="D39" i="1"/>
  <c r="D37" i="1"/>
  <c r="D32" i="1"/>
  <c r="D30" i="1"/>
  <c r="D17" i="1"/>
  <c r="D77" i="1" l="1"/>
  <c r="D14" i="1" l="1"/>
  <c r="D13" i="1"/>
  <c r="D15" i="1" s="1"/>
  <c r="D9" i="1"/>
  <c r="D11" i="1"/>
  <c r="D8" i="1"/>
  <c r="D12" i="1" l="1"/>
  <c r="F18" i="1" l="1"/>
  <c r="D18" i="1"/>
  <c r="F15" i="1" l="1"/>
  <c r="E15" i="1"/>
  <c r="C15" i="1"/>
  <c r="F12" i="1"/>
  <c r="E12" i="1"/>
  <c r="C12" i="1"/>
  <c r="F31" i="1"/>
</calcChain>
</file>

<file path=xl/sharedStrings.xml><?xml version="1.0" encoding="utf-8"?>
<sst xmlns="http://schemas.openxmlformats.org/spreadsheetml/2006/main" count="105" uniqueCount="103">
  <si>
    <t xml:space="preserve">Schválený rozpočet  </t>
  </si>
  <si>
    <t>Rozpočtová opatření</t>
  </si>
  <si>
    <t>Upravený rozpočet</t>
  </si>
  <si>
    <t>Nedaňové příjmy</t>
  </si>
  <si>
    <t>kapitálové příjmy</t>
  </si>
  <si>
    <t>Přijaté transfery</t>
  </si>
  <si>
    <t xml:space="preserve">Příjmy celkem </t>
  </si>
  <si>
    <t>Běžné výdaje</t>
  </si>
  <si>
    <t xml:space="preserve">Výdaje celkem </t>
  </si>
  <si>
    <t xml:space="preserve">Saldo příjmů a výdajů </t>
  </si>
  <si>
    <t>Třída 8 - Financování</t>
  </si>
  <si>
    <t xml:space="preserve">Příloha : </t>
  </si>
  <si>
    <t xml:space="preserve">Výsledek inventarizace : </t>
  </si>
  <si>
    <t>druh majetku</t>
  </si>
  <si>
    <t>přírustky</t>
  </si>
  <si>
    <t>úbytky</t>
  </si>
  <si>
    <t>DDNM</t>
  </si>
  <si>
    <t>Sam.movité věci</t>
  </si>
  <si>
    <t>Oprávky k DDNM</t>
  </si>
  <si>
    <t>Stavby</t>
  </si>
  <si>
    <t>Oprávky ke stavbám</t>
  </si>
  <si>
    <t>Oprávky k SMV</t>
  </si>
  <si>
    <t>DDHM</t>
  </si>
  <si>
    <t>Oprávky k DDHM</t>
  </si>
  <si>
    <t xml:space="preserve">Komentář k majetku : </t>
  </si>
  <si>
    <t xml:space="preserve">Závěr zprávy : </t>
  </si>
  <si>
    <t xml:space="preserve">4, Vyúčtování fin. vztahů k rozpočtům krajů, obcí, DSO a vnitřní převody </t>
  </si>
  <si>
    <t>2, Údaje o hospodaření s majetkem a další finanční operace</t>
  </si>
  <si>
    <t>nebyly zjištěny chyby a nedostatky</t>
  </si>
  <si>
    <t xml:space="preserve">vyvěšeno : </t>
  </si>
  <si>
    <t xml:space="preserve">sejmuto : </t>
  </si>
  <si>
    <t xml:space="preserve">Zveřejněno způsobem umožňujícím dálkový přístup : </t>
  </si>
  <si>
    <t>Daňové příjmy</t>
  </si>
  <si>
    <t>Kapitálové výdaje</t>
  </si>
  <si>
    <t>Ostatní DNM</t>
  </si>
  <si>
    <t>Oprávky k ost. DNM</t>
  </si>
  <si>
    <t>Pozemky, lesy</t>
  </si>
  <si>
    <t>Nedokončený DHM</t>
  </si>
  <si>
    <t>Oprávky k pohledávkám</t>
  </si>
  <si>
    <t xml:space="preserve">účet 028 - DDHM : </t>
  </si>
  <si>
    <t>transfery veřejným
rozpočtům</t>
  </si>
  <si>
    <t>pol. 5329</t>
  </si>
  <si>
    <t>5, Vyúčtování fin. vztahů ke státnímu rozpočtu, státním fondům a národnímu fondu</t>
  </si>
  <si>
    <t>ÚZ</t>
  </si>
  <si>
    <t>poskytnuto</t>
  </si>
  <si>
    <t>čerpáno</t>
  </si>
  <si>
    <t>vratka ve fin. Vypořádání</t>
  </si>
  <si>
    <t>6, Hospodaření příspěvkové organizace - Mateřská škola Újezd u Rosic</t>
  </si>
  <si>
    <t xml:space="preserve">výnosy celkem </t>
  </si>
  <si>
    <t>z toho příspěvek obce</t>
  </si>
  <si>
    <t>z toho příspěvek KÚ JMK</t>
  </si>
  <si>
    <t xml:space="preserve">náklady celkem </t>
  </si>
  <si>
    <t xml:space="preserve">TJ Sokol Újezd u Rosic </t>
  </si>
  <si>
    <t xml:space="preserve">SDH Újezd u Rosic </t>
  </si>
  <si>
    <t>SMO ČR</t>
  </si>
  <si>
    <t>Energoregion 2020</t>
  </si>
  <si>
    <t xml:space="preserve">S celým obsahem závěrečného účtu je možné se seznámit
 v kanceláři OÚ v úředních hodinách. </t>
  </si>
  <si>
    <t>z toho příjmy z vlastní činnosti</t>
  </si>
  <si>
    <t xml:space="preserve">účet 042 - Nedokon.majetek : </t>
  </si>
  <si>
    <t>Oprávky k pohledávkám
dlouhodobým</t>
  </si>
  <si>
    <t>Mikroregion KAHAN, DSO Hluboké, 
Krokočín,Újezd u Rosic, 
SVAK Ivančice</t>
  </si>
  <si>
    <t>Mikroregion Chvojnice</t>
  </si>
  <si>
    <t>Pěstitelské celky - 
sad</t>
  </si>
  <si>
    <t>převody z rozpočtových
účtů</t>
  </si>
  <si>
    <t>pol. 4134</t>
  </si>
  <si>
    <t xml:space="preserve">převod na účet ČS. </t>
  </si>
  <si>
    <t>převody vlastním 
rozpočtovým účtům</t>
  </si>
  <si>
    <t>pol. 5345</t>
  </si>
  <si>
    <t>převod z ČNB</t>
  </si>
  <si>
    <t>neinvestiční přijaté transf. 
Z všeob.pokl.správy SR</t>
  </si>
  <si>
    <t>Újezdské studánky, z.s.</t>
  </si>
  <si>
    <t xml:space="preserve">            ( § 17 zákona č. 250/2000 Sb., o rozpočtových pravidlech 
            územních rozpočtů, ve znění platných předpisů )</t>
  </si>
  <si>
    <t>1, Údaje o plnění příjmů a výdajů za rok 2021</t>
  </si>
  <si>
    <t>Skutečnost  k 31.12.2021</t>
  </si>
  <si>
    <t>Zůstatek finančních prostředků na účtě ke dni 31.12.2021</t>
  </si>
  <si>
    <t>Výkaz pro hodnocení plnění rozpočtu FIN 2-12 M k 31.12.2021</t>
  </si>
  <si>
    <t>Ke dni 31.12.2021 byla provedena inventarizace majetku a závazků.
 Při inventarizaci nebyly zjištěny rozdíly mezi skutečným stavem a stavem účetním.</t>
  </si>
  <si>
    <t>stav k 1.1.2021</t>
  </si>
  <si>
    <t>stav k 31.12.2021</t>
  </si>
  <si>
    <t xml:space="preserve">účet 022 - sam.věci : </t>
  </si>
  <si>
    <t>zakoupeno rozmetadlo hnoje, mulčovač, pásové rýpadlo</t>
  </si>
  <si>
    <t>lis na ovoce, svahové rýpadlo</t>
  </si>
  <si>
    <t>zakoupeno :pila Husquarna, radlice Vari,křovinořez AKU
odznak s trikolorou, pástystan</t>
  </si>
  <si>
    <t>prodán podkop k nakladači Locust</t>
  </si>
  <si>
    <t>účet 031 - pozemky</t>
  </si>
  <si>
    <t>PD, zaměření a studie rybník</t>
  </si>
  <si>
    <t>koupě pozemku p.č. 2190/2, bezúplatný převod p.č. 1528/5</t>
  </si>
  <si>
    <t>3, Zpráva o výsledku přezkoumání hospodaření obce za rok 2021</t>
  </si>
  <si>
    <t>Přezkoumání hospodaření bylo provedeno na základě žádosti Obce v souladu se zák. č. 420/2004 Sb., o přezkoumání hospodaření ÚSC a DSO pracovníky odboru kontroly KÚ Jihomoravského kraje dne  14. února 2022</t>
  </si>
  <si>
    <t>Zpráva o výsledku přezkoumání hospodaření obce za rok 2021</t>
  </si>
  <si>
    <t>dotace volby-vratka 15.900,- kč 
ve finančním vypořádání za rok 2021</t>
  </si>
  <si>
    <t>dotace MŠ - převedeno na účet školky</t>
  </si>
  <si>
    <t>dotace oprava kapličky</t>
  </si>
  <si>
    <t>dotace oprava střechy prodejna</t>
  </si>
  <si>
    <t>dotace rybník</t>
  </si>
  <si>
    <t>dotace moštárna-technologie na zpracování ovoce</t>
  </si>
  <si>
    <t>vVýsledek hospodaření k 31.12.2021</t>
  </si>
  <si>
    <t>Příspěvek Penzion Rosice</t>
  </si>
  <si>
    <t>Moravská Nová Ves-tornádo</t>
  </si>
  <si>
    <t>Přehled poskytnutých příspěvků v roce 2021</t>
  </si>
  <si>
    <t>Závěrečný účet  obce
Újezd u Rosic za rok 2021</t>
  </si>
  <si>
    <t xml:space="preserve">schváleno dne </t>
  </si>
  <si>
    <t>do 30.6.2023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</si>
</sst>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0" fillId="0" borderId="2" xfId="0" applyBorder="1"/>
    <xf numFmtId="4" fontId="0" fillId="0" borderId="6" xfId="0" applyNumberFormat="1" applyBorder="1"/>
    <xf numFmtId="4" fontId="0" fillId="0" borderId="3" xfId="0" applyNumberForma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0" fillId="0" borderId="7" xfId="0" applyBorder="1"/>
    <xf numFmtId="4" fontId="0" fillId="0" borderId="8" xfId="0" applyNumberFormat="1" applyBorder="1"/>
    <xf numFmtId="0" fontId="0" fillId="0" borderId="10" xfId="0" applyBorder="1" applyAlignment="1"/>
    <xf numFmtId="0" fontId="2" fillId="0" borderId="10" xfId="0" applyFont="1" applyBorder="1" applyAlignment="1"/>
    <xf numFmtId="0" fontId="0" fillId="0" borderId="0" xfId="0" applyFill="1" applyBorder="1"/>
    <xf numFmtId="4" fontId="0" fillId="0" borderId="4" xfId="0" applyNumberFormat="1" applyBorder="1"/>
    <xf numFmtId="0" fontId="0" fillId="0" borderId="5" xfId="0" applyBorder="1"/>
    <xf numFmtId="4" fontId="1" fillId="0" borderId="6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1" xfId="0" applyFont="1" applyBorder="1"/>
    <xf numFmtId="0" fontId="7" fillId="0" borderId="5" xfId="0" applyFont="1" applyBorder="1" applyAlignment="1">
      <alignment horizontal="justify" vertical="center"/>
    </xf>
    <xf numFmtId="4" fontId="0" fillId="0" borderId="1" xfId="0" applyNumberFormat="1" applyFont="1" applyBorder="1"/>
    <xf numFmtId="4" fontId="0" fillId="0" borderId="6" xfId="0" applyNumberFormat="1" applyFont="1" applyBorder="1"/>
    <xf numFmtId="0" fontId="7" fillId="0" borderId="5" xfId="0" applyFont="1" applyFill="1" applyBorder="1" applyAlignment="1">
      <alignment horizontal="justify" vertical="center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0" fontId="7" fillId="0" borderId="14" xfId="0" applyFont="1" applyFill="1" applyBorder="1" applyAlignment="1">
      <alignment horizontal="justify" vertical="center"/>
    </xf>
    <xf numFmtId="4" fontId="0" fillId="0" borderId="15" xfId="0" applyNumberFormat="1" applyFont="1" applyBorder="1"/>
    <xf numFmtId="4" fontId="0" fillId="0" borderId="16" xfId="0" applyNumberFormat="1" applyFont="1" applyBorder="1"/>
    <xf numFmtId="0" fontId="2" fillId="2" borderId="5" xfId="0" applyFont="1" applyFill="1" applyBorder="1"/>
    <xf numFmtId="4" fontId="2" fillId="2" borderId="1" xfId="0" applyNumberFormat="1" applyFont="1" applyFill="1" applyBorder="1"/>
    <xf numFmtId="4" fontId="2" fillId="2" borderId="6" xfId="0" applyNumberFormat="1" applyFont="1" applyFill="1" applyBorder="1"/>
    <xf numFmtId="0" fontId="8" fillId="2" borderId="7" xfId="0" applyFont="1" applyFill="1" applyBorder="1" applyAlignment="1">
      <alignment horizontal="justify" vertical="center"/>
    </xf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0" fillId="0" borderId="4" xfId="0" applyNumberFormat="1" applyFont="1" applyBorder="1"/>
    <xf numFmtId="4" fontId="9" fillId="0" borderId="6" xfId="0" applyNumberFormat="1" applyFont="1" applyBorder="1"/>
    <xf numFmtId="0" fontId="0" fillId="0" borderId="14" xfId="0" applyBorder="1"/>
    <xf numFmtId="4" fontId="0" fillId="0" borderId="15" xfId="0" applyNumberFormat="1" applyBorder="1"/>
    <xf numFmtId="4" fontId="0" fillId="0" borderId="16" xfId="0" applyNumberFormat="1" applyBorder="1"/>
    <xf numFmtId="0" fontId="5" fillId="0" borderId="7" xfId="0" applyFont="1" applyFill="1" applyBorder="1"/>
    <xf numFmtId="4" fontId="1" fillId="0" borderId="15" xfId="0" applyNumberFormat="1" applyFont="1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left" wrapText="1"/>
    </xf>
    <xf numFmtId="0" fontId="5" fillId="0" borderId="14" xfId="0" applyFont="1" applyBorder="1" applyAlignment="1">
      <alignment wrapText="1"/>
    </xf>
    <xf numFmtId="4" fontId="10" fillId="0" borderId="16" xfId="0" applyNumberFormat="1" applyFont="1" applyBorder="1"/>
    <xf numFmtId="0" fontId="0" fillId="0" borderId="0" xfId="0" applyFill="1"/>
    <xf numFmtId="0" fontId="0" fillId="0" borderId="5" xfId="0" applyFill="1" applyBorder="1"/>
    <xf numFmtId="4" fontId="0" fillId="0" borderId="1" xfId="0" applyNumberFormat="1" applyFill="1" applyBorder="1"/>
    <xf numFmtId="4" fontId="0" fillId="0" borderId="6" xfId="0" applyNumberFormat="1" applyFill="1" applyBorder="1"/>
    <xf numFmtId="4" fontId="9" fillId="0" borderId="3" xfId="0" applyNumberFormat="1" applyFont="1" applyBorder="1"/>
    <xf numFmtId="4" fontId="9" fillId="0" borderId="1" xfId="0" applyNumberFormat="1" applyFont="1" applyFill="1" applyBorder="1"/>
    <xf numFmtId="0" fontId="0" fillId="0" borderId="1" xfId="0" applyBorder="1" applyAlignment="1">
      <alignment horizontal="left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15" xfId="0" applyNumberFormat="1" applyFill="1" applyBorder="1"/>
    <xf numFmtId="4" fontId="9" fillId="0" borderId="15" xfId="0" applyNumberFormat="1" applyFont="1" applyFill="1" applyBorder="1"/>
    <xf numFmtId="4" fontId="0" fillId="0" borderId="16" xfId="0" applyNumberFormat="1" applyFill="1" applyBorder="1"/>
    <xf numFmtId="0" fontId="0" fillId="0" borderId="14" xfId="0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left"/>
    </xf>
    <xf numFmtId="4" fontId="11" fillId="0" borderId="0" xfId="0" applyNumberFormat="1" applyFont="1" applyFill="1" applyBorder="1"/>
    <xf numFmtId="4" fontId="1" fillId="0" borderId="1" xfId="0" applyNumberFormat="1" applyFont="1" applyFill="1" applyBorder="1"/>
    <xf numFmtId="0" fontId="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4" fontId="0" fillId="0" borderId="17" xfId="0" applyNumberFormat="1" applyBorder="1" applyAlignment="1">
      <alignment horizontal="center" wrapText="1"/>
    </xf>
    <xf numFmtId="4" fontId="0" fillId="0" borderId="18" xfId="0" applyNumberFormat="1" applyBorder="1" applyAlignment="1">
      <alignment horizont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4" fontId="11" fillId="0" borderId="17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4" fontId="5" fillId="0" borderId="17" xfId="0" applyNumberFormat="1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6" fillId="0" borderId="17" xfId="0" applyNumberFormat="1" applyFont="1" applyBorder="1" applyAlignment="1">
      <alignment horizontal="left" wrapText="1"/>
    </xf>
    <xf numFmtId="4" fontId="2" fillId="0" borderId="18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19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4" fontId="11" fillId="0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4" fontId="12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left" wrapText="1"/>
    </xf>
    <xf numFmtId="4" fontId="0" fillId="0" borderId="1" xfId="0" applyNumberFormat="1" applyBorder="1" applyAlignment="1">
      <alignment horizontal="left"/>
    </xf>
    <xf numFmtId="4" fontId="0" fillId="0" borderId="17" xfId="0" applyNumberFormat="1" applyBorder="1" applyAlignment="1">
      <alignment horizontal="left"/>
    </xf>
    <xf numFmtId="4" fontId="0" fillId="0" borderId="20" xfId="0" applyNumberFormat="1" applyBorder="1" applyAlignment="1">
      <alignment horizontal="left"/>
    </xf>
    <xf numFmtId="4" fontId="0" fillId="0" borderId="18" xfId="0" applyNumberFormat="1" applyBorder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76200</xdr:rowOff>
        </xdr:from>
        <xdr:to>
          <xdr:col>1</xdr:col>
          <xdr:colOff>876300</xdr:colOff>
          <xdr:row>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104775</xdr:rowOff>
        </xdr:from>
        <xdr:to>
          <xdr:col>1</xdr:col>
          <xdr:colOff>990600</xdr:colOff>
          <xdr:row>4</xdr:row>
          <xdr:rowOff>47625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161925</xdr:colOff>
          <xdr:row>1</xdr:row>
          <xdr:rowOff>9525</xdr:rowOff>
        </xdr:from>
        <xdr:to>
          <xdr:col>1</xdr:col>
          <xdr:colOff>1133475</xdr:colOff>
          <xdr:row>4</xdr:row>
          <xdr:rowOff>85725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0</xdr:rowOff>
        </xdr:from>
        <xdr:to>
          <xdr:col>1</xdr:col>
          <xdr:colOff>1028700</xdr:colOff>
          <xdr:row>4</xdr:row>
          <xdr:rowOff>57150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0</xdr:rowOff>
        </xdr:from>
        <xdr:to>
          <xdr:col>13</xdr:col>
          <xdr:colOff>152400</xdr:colOff>
          <xdr:row>11</xdr:row>
          <xdr:rowOff>133350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</xdr:row>
          <xdr:rowOff>0</xdr:rowOff>
        </xdr:from>
        <xdr:to>
          <xdr:col>13</xdr:col>
          <xdr:colOff>152400</xdr:colOff>
          <xdr:row>11</xdr:row>
          <xdr:rowOff>133350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0</xdr:row>
          <xdr:rowOff>66675</xdr:rowOff>
        </xdr:from>
        <xdr:to>
          <xdr:col>2</xdr:col>
          <xdr:colOff>66675</xdr:colOff>
          <xdr:row>4</xdr:row>
          <xdr:rowOff>142875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png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98"/>
  <sheetViews>
    <sheetView tabSelected="1" workbookViewId="0">
      <selection activeCell="F96" sqref="F96"/>
    </sheetView>
  </sheetViews>
  <sheetFormatPr defaultRowHeight="15" x14ac:dyDescent="0.25"/>
  <cols>
    <col min="2" max="2" width="19" customWidth="1"/>
    <col min="3" max="3" width="13.28515625" style="1" customWidth="1"/>
    <col min="4" max="4" width="14" style="1" customWidth="1"/>
    <col min="5" max="5" width="12.42578125" style="1" customWidth="1"/>
    <col min="6" max="6" width="15.5703125" style="1" customWidth="1"/>
    <col min="8" max="9" width="11.42578125" bestFit="1" customWidth="1"/>
    <col min="16" max="16" width="18.140625" bestFit="1" customWidth="1"/>
    <col min="18" max="18" width="10" bestFit="1" customWidth="1"/>
  </cols>
  <sheetData>
    <row r="2" spans="2:9" ht="15" customHeight="1" x14ac:dyDescent="0.25">
      <c r="B2" s="134" t="s">
        <v>100</v>
      </c>
      <c r="C2" s="135"/>
      <c r="D2" s="135"/>
      <c r="E2" s="135"/>
      <c r="F2" s="135"/>
    </row>
    <row r="3" spans="2:9" ht="15" customHeight="1" x14ac:dyDescent="0.25">
      <c r="B3" s="135"/>
      <c r="C3" s="135"/>
      <c r="D3" s="135"/>
      <c r="E3" s="135"/>
      <c r="F3" s="135"/>
    </row>
    <row r="4" spans="2:9" ht="36" customHeight="1" x14ac:dyDescent="0.25">
      <c r="B4" s="136" t="s">
        <v>71</v>
      </c>
      <c r="C4" s="137"/>
      <c r="D4" s="137"/>
      <c r="E4" s="137"/>
      <c r="F4" s="137"/>
    </row>
    <row r="5" spans="2:9" x14ac:dyDescent="0.25">
      <c r="B5" s="24"/>
      <c r="C5" s="24"/>
      <c r="D5" s="24"/>
      <c r="E5" s="24"/>
      <c r="F5" s="24"/>
    </row>
    <row r="6" spans="2:9" ht="15.75" thickBot="1" x14ac:dyDescent="0.3">
      <c r="B6" s="120" t="s">
        <v>72</v>
      </c>
      <c r="C6" s="120"/>
      <c r="D6" s="120"/>
    </row>
    <row r="7" spans="2:9" ht="31.5" x14ac:dyDescent="0.25">
      <c r="B7" s="6"/>
      <c r="C7" s="69" t="s">
        <v>0</v>
      </c>
      <c r="D7" s="69" t="s">
        <v>1</v>
      </c>
      <c r="E7" s="69" t="s">
        <v>2</v>
      </c>
      <c r="F7" s="68" t="s">
        <v>73</v>
      </c>
    </row>
    <row r="8" spans="2:9" x14ac:dyDescent="0.25">
      <c r="B8" s="26" t="s">
        <v>32</v>
      </c>
      <c r="C8" s="31">
        <v>4001000</v>
      </c>
      <c r="D8" s="31">
        <f>E8-C8</f>
        <v>1358100</v>
      </c>
      <c r="E8" s="31">
        <v>5359100</v>
      </c>
      <c r="F8" s="32">
        <v>5329358.25</v>
      </c>
    </row>
    <row r="9" spans="2:9" x14ac:dyDescent="0.25">
      <c r="B9" s="27" t="s">
        <v>3</v>
      </c>
      <c r="C9" s="28">
        <v>232800</v>
      </c>
      <c r="D9" s="31">
        <f t="shared" ref="D9:D11" si="0">E9-C9</f>
        <v>2100</v>
      </c>
      <c r="E9" s="28">
        <v>234900</v>
      </c>
      <c r="F9" s="29">
        <v>222846.39</v>
      </c>
    </row>
    <row r="10" spans="2:9" x14ac:dyDescent="0.25">
      <c r="B10" s="27" t="s">
        <v>4</v>
      </c>
      <c r="C10" s="28"/>
      <c r="D10" s="31">
        <v>92000</v>
      </c>
      <c r="E10" s="28">
        <v>92000</v>
      </c>
      <c r="F10" s="29">
        <v>92000</v>
      </c>
      <c r="I10" s="1"/>
    </row>
    <row r="11" spans="2:9" x14ac:dyDescent="0.25">
      <c r="B11" s="27" t="s">
        <v>5</v>
      </c>
      <c r="C11" s="28">
        <v>68100</v>
      </c>
      <c r="D11" s="31">
        <f t="shared" si="0"/>
        <v>806000</v>
      </c>
      <c r="E11" s="28">
        <v>874100</v>
      </c>
      <c r="F11" s="29">
        <v>1151034.9099999999</v>
      </c>
    </row>
    <row r="12" spans="2:9" x14ac:dyDescent="0.25">
      <c r="B12" s="37" t="s">
        <v>6</v>
      </c>
      <c r="C12" s="38">
        <f>SUM(C8:C11)</f>
        <v>4301900</v>
      </c>
      <c r="D12" s="38">
        <f>SUM(D8:D11)</f>
        <v>2258200</v>
      </c>
      <c r="E12" s="38">
        <f>SUM(E8:E11)</f>
        <v>6560100</v>
      </c>
      <c r="F12" s="39">
        <f>SUM(F8:F11)</f>
        <v>6795239.5499999998</v>
      </c>
      <c r="H12" s="1"/>
    </row>
    <row r="13" spans="2:9" x14ac:dyDescent="0.25">
      <c r="B13" s="30" t="s">
        <v>7</v>
      </c>
      <c r="C13" s="28">
        <v>4752000</v>
      </c>
      <c r="D13" s="33">
        <f>E13-C13</f>
        <v>721400</v>
      </c>
      <c r="E13" s="28">
        <v>5473400</v>
      </c>
      <c r="F13" s="29">
        <v>5174742.24</v>
      </c>
    </row>
    <row r="14" spans="2:9" x14ac:dyDescent="0.25">
      <c r="B14" s="34" t="s">
        <v>33</v>
      </c>
      <c r="C14" s="35">
        <v>192000</v>
      </c>
      <c r="D14" s="33">
        <f>E14-C14</f>
        <v>1142200</v>
      </c>
      <c r="E14" s="35">
        <v>1334200</v>
      </c>
      <c r="F14" s="36">
        <v>1332210.6000000001</v>
      </c>
    </row>
    <row r="15" spans="2:9" ht="15.75" thickBot="1" x14ac:dyDescent="0.3">
      <c r="B15" s="40" t="s">
        <v>8</v>
      </c>
      <c r="C15" s="41">
        <f>SUM(C13:C14)</f>
        <v>4944000</v>
      </c>
      <c r="D15" s="41">
        <f>SUM(D13:D14)</f>
        <v>1863600</v>
      </c>
      <c r="E15" s="41">
        <f>SUM(E13:E14)</f>
        <v>6807600</v>
      </c>
      <c r="F15" s="42">
        <f>SUM(F13:F14)</f>
        <v>6506952.8399999999</v>
      </c>
    </row>
    <row r="16" spans="2:9" ht="15.75" thickBot="1" x14ac:dyDescent="0.3"/>
    <row r="17" spans="2:18" ht="15.75" thickBot="1" x14ac:dyDescent="0.3">
      <c r="B17" s="6" t="s">
        <v>9</v>
      </c>
      <c r="C17" s="9">
        <v>642100</v>
      </c>
      <c r="D17" s="65">
        <f>C17-E17</f>
        <v>394600</v>
      </c>
      <c r="E17" s="9">
        <v>247500</v>
      </c>
      <c r="F17" s="43">
        <v>288286.71000000002</v>
      </c>
    </row>
    <row r="18" spans="2:18" ht="15.75" thickBot="1" x14ac:dyDescent="0.3">
      <c r="B18" s="11" t="s">
        <v>10</v>
      </c>
      <c r="C18" s="65">
        <v>642100</v>
      </c>
      <c r="D18" s="9">
        <f>D17</f>
        <v>394600</v>
      </c>
      <c r="E18" s="65">
        <v>247500</v>
      </c>
      <c r="F18" s="10">
        <f>F17</f>
        <v>288286.71000000002</v>
      </c>
    </row>
    <row r="19" spans="2:18" x14ac:dyDescent="0.25">
      <c r="B19" s="14" t="s">
        <v>74</v>
      </c>
      <c r="C19" s="13"/>
      <c r="D19" s="13"/>
      <c r="E19" s="13"/>
      <c r="F19" s="79">
        <v>6773625.8300000001</v>
      </c>
    </row>
    <row r="20" spans="2:18" x14ac:dyDescent="0.25">
      <c r="B20" s="15" t="s">
        <v>11</v>
      </c>
      <c r="C20" s="121" t="s">
        <v>75</v>
      </c>
      <c r="D20" s="121"/>
      <c r="E20" s="121"/>
      <c r="F20" s="121"/>
    </row>
    <row r="22" spans="2:18" x14ac:dyDescent="0.25">
      <c r="B22" s="120" t="s">
        <v>27</v>
      </c>
      <c r="C22" s="120"/>
      <c r="D22" s="120"/>
      <c r="E22" s="120"/>
      <c r="F22" s="120"/>
    </row>
    <row r="23" spans="2:18" x14ac:dyDescent="0.25">
      <c r="B23" s="118" t="s">
        <v>76</v>
      </c>
      <c r="C23" s="119"/>
      <c r="D23" s="119"/>
      <c r="E23" s="119"/>
      <c r="F23" s="119"/>
    </row>
    <row r="24" spans="2:18" x14ac:dyDescent="0.25">
      <c r="B24" s="119"/>
      <c r="C24" s="119"/>
      <c r="D24" s="119"/>
      <c r="E24" s="119"/>
      <c r="F24" s="119"/>
    </row>
    <row r="25" spans="2:18" ht="15.75" thickBot="1" x14ac:dyDescent="0.3">
      <c r="B25" s="124" t="s">
        <v>12</v>
      </c>
      <c r="C25" s="124"/>
    </row>
    <row r="26" spans="2:18" x14ac:dyDescent="0.25">
      <c r="B26" s="6" t="s">
        <v>13</v>
      </c>
      <c r="C26" s="8" t="s">
        <v>77</v>
      </c>
      <c r="D26" s="8" t="s">
        <v>14</v>
      </c>
      <c r="E26" s="8" t="s">
        <v>15</v>
      </c>
      <c r="F26" s="16" t="s">
        <v>78</v>
      </c>
    </row>
    <row r="27" spans="2:18" x14ac:dyDescent="0.25">
      <c r="B27" s="17" t="s">
        <v>16</v>
      </c>
      <c r="C27" s="3">
        <v>85882.1</v>
      </c>
      <c r="D27" s="3"/>
      <c r="E27" s="3"/>
      <c r="F27" s="7">
        <v>85882.1</v>
      </c>
    </row>
    <row r="28" spans="2:18" x14ac:dyDescent="0.25">
      <c r="B28" s="17" t="s">
        <v>18</v>
      </c>
      <c r="C28" s="4">
        <v>85882.1</v>
      </c>
      <c r="D28" s="4"/>
      <c r="E28" s="4"/>
      <c r="F28" s="18">
        <v>85882.1</v>
      </c>
    </row>
    <row r="29" spans="2:18" x14ac:dyDescent="0.25">
      <c r="B29" s="17" t="s">
        <v>34</v>
      </c>
      <c r="C29" s="33">
        <v>392848</v>
      </c>
      <c r="D29" s="4"/>
      <c r="E29" s="4"/>
      <c r="F29" s="44">
        <v>392848</v>
      </c>
    </row>
    <row r="30" spans="2:18" x14ac:dyDescent="0.25">
      <c r="B30" s="17" t="s">
        <v>35</v>
      </c>
      <c r="C30" s="4">
        <v>269846</v>
      </c>
      <c r="D30" s="4">
        <f>F30-C30</f>
        <v>13667</v>
      </c>
      <c r="E30" s="4"/>
      <c r="F30" s="18">
        <v>283513</v>
      </c>
    </row>
    <row r="31" spans="2:18" x14ac:dyDescent="0.25">
      <c r="B31" s="17" t="s">
        <v>19</v>
      </c>
      <c r="C31" s="3">
        <v>7878831.6900000004</v>
      </c>
      <c r="D31" s="3"/>
      <c r="E31" s="33"/>
      <c r="F31" s="7">
        <f>C31+D31</f>
        <v>7878831.6900000004</v>
      </c>
      <c r="R31" s="1"/>
    </row>
    <row r="32" spans="2:18" x14ac:dyDescent="0.25">
      <c r="B32" s="17" t="s">
        <v>20</v>
      </c>
      <c r="C32" s="4">
        <v>2471344</v>
      </c>
      <c r="D32" s="4">
        <f>F32-C32</f>
        <v>136686</v>
      </c>
      <c r="E32" s="33"/>
      <c r="F32" s="18">
        <v>2608030</v>
      </c>
      <c r="R32" s="1"/>
    </row>
    <row r="33" spans="1:18" x14ac:dyDescent="0.25">
      <c r="B33" s="17" t="s">
        <v>17</v>
      </c>
      <c r="C33" s="3">
        <v>2038485.9</v>
      </c>
      <c r="D33" s="3">
        <v>949817.8</v>
      </c>
      <c r="E33" s="3">
        <v>23159</v>
      </c>
      <c r="F33" s="7">
        <v>2965144.7</v>
      </c>
      <c r="R33" s="1"/>
    </row>
    <row r="34" spans="1:18" x14ac:dyDescent="0.25">
      <c r="B34" s="17" t="s">
        <v>21</v>
      </c>
      <c r="C34" s="4">
        <v>573828</v>
      </c>
      <c r="D34" s="4">
        <v>187294.85</v>
      </c>
      <c r="E34" s="4">
        <v>23159</v>
      </c>
      <c r="F34" s="18">
        <v>737963.85</v>
      </c>
      <c r="R34" s="1"/>
    </row>
    <row r="35" spans="1:18" x14ac:dyDescent="0.25">
      <c r="B35" s="17" t="s">
        <v>22</v>
      </c>
      <c r="C35" s="3">
        <v>1280363.3400000001</v>
      </c>
      <c r="D35" s="63">
        <v>78672</v>
      </c>
      <c r="E35" s="63"/>
      <c r="F35" s="7">
        <v>1359035.34</v>
      </c>
      <c r="R35" s="1"/>
    </row>
    <row r="36" spans="1:18" x14ac:dyDescent="0.25">
      <c r="B36" s="17" t="s">
        <v>23</v>
      </c>
      <c r="C36" s="4">
        <v>1280363.3400000001</v>
      </c>
      <c r="D36" s="83">
        <v>78672</v>
      </c>
      <c r="E36" s="83"/>
      <c r="F36" s="18">
        <v>1359035.34</v>
      </c>
      <c r="R36" s="1"/>
    </row>
    <row r="37" spans="1:18" x14ac:dyDescent="0.25">
      <c r="A37" s="61"/>
      <c r="B37" s="62" t="s">
        <v>36</v>
      </c>
      <c r="C37" s="63">
        <v>4296916.8099999996</v>
      </c>
      <c r="D37" s="63">
        <f>F37-C37</f>
        <v>21103</v>
      </c>
      <c r="E37" s="66"/>
      <c r="F37" s="64">
        <v>4318019.8099999996</v>
      </c>
      <c r="G37" s="61"/>
      <c r="H37" s="1"/>
    </row>
    <row r="38" spans="1:18" ht="30" x14ac:dyDescent="0.25">
      <c r="A38" s="61"/>
      <c r="B38" s="73" t="s">
        <v>62</v>
      </c>
      <c r="C38" s="70">
        <v>107510</v>
      </c>
      <c r="D38" s="70"/>
      <c r="E38" s="71"/>
      <c r="F38" s="72">
        <v>107510</v>
      </c>
      <c r="G38" s="61"/>
      <c r="H38" s="1"/>
      <c r="Q38" s="1"/>
    </row>
    <row r="39" spans="1:18" x14ac:dyDescent="0.25">
      <c r="B39" s="45" t="s">
        <v>37</v>
      </c>
      <c r="C39" s="46">
        <v>105170</v>
      </c>
      <c r="D39" s="46">
        <f>F39-C39</f>
        <v>261214.8</v>
      </c>
      <c r="E39" s="46"/>
      <c r="F39" s="47">
        <v>366384.8</v>
      </c>
      <c r="Q39" s="1"/>
      <c r="R39" s="1"/>
    </row>
    <row r="40" spans="1:18" ht="39" x14ac:dyDescent="0.25">
      <c r="B40" s="59" t="s">
        <v>59</v>
      </c>
      <c r="C40" s="49">
        <v>17020</v>
      </c>
      <c r="D40" s="49"/>
      <c r="E40" s="49"/>
      <c r="F40" s="60">
        <v>17020</v>
      </c>
      <c r="Q40" s="1"/>
    </row>
    <row r="41" spans="1:18" ht="15.75" thickBot="1" x14ac:dyDescent="0.3">
      <c r="B41" s="48" t="s">
        <v>38</v>
      </c>
      <c r="C41" s="19">
        <v>6244</v>
      </c>
      <c r="D41" s="19">
        <f>F41-C41</f>
        <v>4062.3999999999996</v>
      </c>
      <c r="E41" s="12"/>
      <c r="F41" s="20">
        <v>10306.4</v>
      </c>
      <c r="Q41" s="1"/>
    </row>
    <row r="42" spans="1:18" x14ac:dyDescent="0.25">
      <c r="B42" s="140" t="s">
        <v>24</v>
      </c>
      <c r="C42" s="140"/>
      <c r="Q42" s="1"/>
    </row>
    <row r="43" spans="1:18" x14ac:dyDescent="0.25">
      <c r="B43" s="147" t="s">
        <v>79</v>
      </c>
      <c r="C43" s="143" t="s">
        <v>80</v>
      </c>
      <c r="D43" s="143"/>
      <c r="E43" s="143"/>
      <c r="F43" s="143"/>
      <c r="Q43" s="1"/>
    </row>
    <row r="44" spans="1:18" x14ac:dyDescent="0.25">
      <c r="B44" s="148"/>
      <c r="C44" s="144" t="s">
        <v>81</v>
      </c>
      <c r="D44" s="145"/>
      <c r="E44" s="145"/>
      <c r="F44" s="146"/>
      <c r="Q44" s="1"/>
    </row>
    <row r="45" spans="1:18" x14ac:dyDescent="0.25">
      <c r="B45" s="149"/>
      <c r="C45" s="144" t="s">
        <v>83</v>
      </c>
      <c r="D45" s="145"/>
      <c r="E45" s="145"/>
      <c r="F45" s="146"/>
      <c r="Q45" s="1"/>
    </row>
    <row r="46" spans="1:18" ht="33" customHeight="1" x14ac:dyDescent="0.25">
      <c r="B46" s="84" t="s">
        <v>39</v>
      </c>
      <c r="C46" s="142" t="s">
        <v>82</v>
      </c>
      <c r="D46" s="142"/>
      <c r="E46" s="142"/>
      <c r="F46" s="142"/>
      <c r="K46" s="85"/>
    </row>
    <row r="47" spans="1:18" x14ac:dyDescent="0.25">
      <c r="B47" s="74" t="s">
        <v>58</v>
      </c>
      <c r="C47" s="3"/>
      <c r="D47" s="143" t="s">
        <v>85</v>
      </c>
      <c r="E47" s="143"/>
      <c r="F47" s="143"/>
    </row>
    <row r="48" spans="1:18" x14ac:dyDescent="0.25">
      <c r="B48" s="2" t="s">
        <v>84</v>
      </c>
      <c r="C48" s="144" t="s">
        <v>86</v>
      </c>
      <c r="D48" s="145"/>
      <c r="E48" s="145"/>
      <c r="F48" s="146"/>
    </row>
    <row r="49" spans="2:6" x14ac:dyDescent="0.25">
      <c r="B49" s="21" t="s">
        <v>87</v>
      </c>
      <c r="C49" s="21"/>
      <c r="D49" s="21"/>
      <c r="E49" s="21"/>
      <c r="F49" s="21"/>
    </row>
    <row r="50" spans="2:6" ht="43.5" customHeight="1" x14ac:dyDescent="0.25">
      <c r="B50" s="141" t="s">
        <v>88</v>
      </c>
      <c r="C50" s="141"/>
      <c r="D50" s="141"/>
      <c r="E50" s="141"/>
      <c r="F50" s="141"/>
    </row>
    <row r="51" spans="2:6" x14ac:dyDescent="0.25">
      <c r="B51" s="23" t="s">
        <v>25</v>
      </c>
      <c r="C51" s="22"/>
      <c r="D51" s="22"/>
      <c r="E51" s="22"/>
      <c r="F51" s="22"/>
    </row>
    <row r="52" spans="2:6" x14ac:dyDescent="0.25">
      <c r="C52" s="138" t="s">
        <v>28</v>
      </c>
      <c r="D52" s="138"/>
      <c r="E52" s="138"/>
    </row>
    <row r="53" spans="2:6" x14ac:dyDescent="0.25">
      <c r="B53" t="s">
        <v>11</v>
      </c>
      <c r="C53" s="139" t="s">
        <v>89</v>
      </c>
      <c r="D53" s="139"/>
      <c r="E53" s="139"/>
      <c r="F53" s="139"/>
    </row>
    <row r="55" spans="2:6" x14ac:dyDescent="0.25">
      <c r="B55" s="124" t="s">
        <v>26</v>
      </c>
      <c r="C55" s="124"/>
      <c r="D55" s="124"/>
      <c r="E55" s="124"/>
      <c r="F55" s="124"/>
    </row>
    <row r="56" spans="2:6" ht="45" x14ac:dyDescent="0.25">
      <c r="B56" s="75" t="s">
        <v>63</v>
      </c>
      <c r="C56" s="76" t="s">
        <v>64</v>
      </c>
      <c r="D56" s="77">
        <v>277000</v>
      </c>
      <c r="E56" s="92" t="s">
        <v>65</v>
      </c>
      <c r="F56" s="93"/>
    </row>
    <row r="57" spans="2:6" ht="46.5" customHeight="1" x14ac:dyDescent="0.25">
      <c r="B57" s="78" t="s">
        <v>40</v>
      </c>
      <c r="C57" s="28" t="s">
        <v>41</v>
      </c>
      <c r="D57" s="28">
        <v>74080</v>
      </c>
      <c r="E57" s="122" t="s">
        <v>60</v>
      </c>
      <c r="F57" s="123"/>
    </row>
    <row r="58" spans="2:6" ht="30" customHeight="1" x14ac:dyDescent="0.25">
      <c r="B58" s="78" t="s">
        <v>66</v>
      </c>
      <c r="C58" s="28" t="s">
        <v>67</v>
      </c>
      <c r="D58" s="28">
        <v>277000</v>
      </c>
      <c r="E58" s="94" t="s">
        <v>68</v>
      </c>
      <c r="F58" s="95"/>
    </row>
    <row r="59" spans="2:6" x14ac:dyDescent="0.25">
      <c r="B59" s="50"/>
      <c r="C59" s="51"/>
      <c r="D59" s="51"/>
      <c r="E59" s="52"/>
      <c r="F59" s="52"/>
    </row>
    <row r="60" spans="2:6" x14ac:dyDescent="0.25">
      <c r="B60" s="124" t="s">
        <v>42</v>
      </c>
      <c r="C60" s="124"/>
      <c r="D60" s="124"/>
      <c r="E60" s="124"/>
      <c r="F60" s="124"/>
    </row>
    <row r="61" spans="2:6" x14ac:dyDescent="0.25">
      <c r="B61" s="54" t="s">
        <v>43</v>
      </c>
      <c r="C61" s="5" t="s">
        <v>44</v>
      </c>
      <c r="D61" s="5" t="s">
        <v>45</v>
      </c>
      <c r="E61" s="125" t="s">
        <v>46</v>
      </c>
      <c r="F61" s="126"/>
    </row>
    <row r="62" spans="2:6" ht="47.25" customHeight="1" x14ac:dyDescent="0.25">
      <c r="B62" s="58">
        <v>98071</v>
      </c>
      <c r="C62" s="53">
        <v>31000</v>
      </c>
      <c r="D62" s="53">
        <v>15100</v>
      </c>
      <c r="E62" s="105" t="s">
        <v>90</v>
      </c>
      <c r="F62" s="106"/>
    </row>
    <row r="63" spans="2:6" ht="27.75" customHeight="1" x14ac:dyDescent="0.25">
      <c r="B63" s="58">
        <v>98037</v>
      </c>
      <c r="C63" s="53">
        <v>66959.91</v>
      </c>
      <c r="D63" s="53">
        <v>66959.91</v>
      </c>
      <c r="E63" s="90" t="s">
        <v>69</v>
      </c>
      <c r="F63" s="96"/>
    </row>
    <row r="64" spans="2:6" ht="27.75" customHeight="1" x14ac:dyDescent="0.25">
      <c r="B64" s="80">
        <v>332</v>
      </c>
      <c r="C64" s="81">
        <v>38000</v>
      </c>
      <c r="D64" s="81"/>
      <c r="E64" s="90" t="s">
        <v>92</v>
      </c>
      <c r="F64" s="91"/>
    </row>
    <row r="65" spans="2:9" ht="27.75" customHeight="1" x14ac:dyDescent="0.25">
      <c r="B65" s="80">
        <v>617</v>
      </c>
      <c r="C65" s="81">
        <v>250000</v>
      </c>
      <c r="D65" s="81"/>
      <c r="E65" s="90" t="s">
        <v>93</v>
      </c>
      <c r="F65" s="91"/>
    </row>
    <row r="66" spans="2:9" ht="27.75" customHeight="1" x14ac:dyDescent="0.25">
      <c r="B66" s="80">
        <v>234</v>
      </c>
      <c r="C66" s="81">
        <v>100000</v>
      </c>
      <c r="D66" s="81"/>
      <c r="E66" s="90" t="s">
        <v>94</v>
      </c>
      <c r="F66" s="91"/>
    </row>
    <row r="67" spans="2:9" ht="27.75" customHeight="1" x14ac:dyDescent="0.25">
      <c r="B67" s="80">
        <v>101</v>
      </c>
      <c r="C67" s="81">
        <v>80000</v>
      </c>
      <c r="D67" s="81">
        <v>80000</v>
      </c>
      <c r="E67" s="90" t="s">
        <v>95</v>
      </c>
      <c r="F67" s="91"/>
    </row>
    <row r="68" spans="2:9" ht="30.75" customHeight="1" x14ac:dyDescent="0.25">
      <c r="B68" s="80">
        <v>103133063</v>
      </c>
      <c r="C68" s="81">
        <v>35591.269999999997</v>
      </c>
      <c r="D68" s="81">
        <v>35591.269999999997</v>
      </c>
      <c r="E68" s="88" t="s">
        <v>91</v>
      </c>
      <c r="F68" s="89"/>
    </row>
    <row r="69" spans="2:9" ht="30" customHeight="1" x14ac:dyDescent="0.25">
      <c r="B69" s="67">
        <v>103533063</v>
      </c>
      <c r="C69" s="53">
        <v>201683.73</v>
      </c>
      <c r="D69" s="53">
        <v>201683.73</v>
      </c>
      <c r="E69" s="88" t="s">
        <v>91</v>
      </c>
      <c r="F69" s="89"/>
    </row>
    <row r="70" spans="2:9" x14ac:dyDescent="0.25">
      <c r="B70" s="50"/>
      <c r="C70" s="51"/>
      <c r="D70" s="51"/>
      <c r="E70" s="52"/>
      <c r="F70" s="52"/>
    </row>
    <row r="71" spans="2:9" x14ac:dyDescent="0.25">
      <c r="B71" s="127" t="s">
        <v>47</v>
      </c>
      <c r="C71" s="127"/>
      <c r="D71" s="127"/>
      <c r="E71" s="127"/>
      <c r="F71" s="127"/>
    </row>
    <row r="72" spans="2:9" x14ac:dyDescent="0.25">
      <c r="B72" s="131" t="s">
        <v>48</v>
      </c>
      <c r="C72" s="132"/>
      <c r="D72" s="99">
        <v>2841097.41</v>
      </c>
      <c r="E72" s="100"/>
      <c r="F72" s="101"/>
      <c r="H72" s="1"/>
    </row>
    <row r="73" spans="2:9" x14ac:dyDescent="0.25">
      <c r="B73" s="112" t="s">
        <v>57</v>
      </c>
      <c r="C73" s="112"/>
      <c r="D73" s="102">
        <f>D72-D74-D75</f>
        <v>247993.18999999994</v>
      </c>
      <c r="E73" s="103"/>
      <c r="F73" s="104"/>
      <c r="H73" s="1"/>
    </row>
    <row r="74" spans="2:9" x14ac:dyDescent="0.25">
      <c r="B74" s="108" t="s">
        <v>49</v>
      </c>
      <c r="C74" s="109"/>
      <c r="D74" s="102">
        <v>250000</v>
      </c>
      <c r="E74" s="103"/>
      <c r="F74" s="104"/>
      <c r="H74" s="1"/>
      <c r="I74" s="1"/>
    </row>
    <row r="75" spans="2:9" x14ac:dyDescent="0.25">
      <c r="B75" s="110" t="s">
        <v>50</v>
      </c>
      <c r="C75" s="111"/>
      <c r="D75" s="102">
        <v>2343104.2200000002</v>
      </c>
      <c r="E75" s="103"/>
      <c r="F75" s="104"/>
      <c r="H75" s="1"/>
    </row>
    <row r="76" spans="2:9" x14ac:dyDescent="0.25">
      <c r="B76" s="129" t="s">
        <v>51</v>
      </c>
      <c r="C76" s="130"/>
      <c r="D76" s="99">
        <v>2920921.18</v>
      </c>
      <c r="E76" s="100"/>
      <c r="F76" s="101"/>
    </row>
    <row r="77" spans="2:9" x14ac:dyDescent="0.25">
      <c r="B77" s="128" t="s">
        <v>96</v>
      </c>
      <c r="C77" s="128"/>
      <c r="D77" s="82">
        <f>D72-D76</f>
        <v>-79823.770000000019</v>
      </c>
      <c r="E77" s="133"/>
      <c r="F77" s="133"/>
    </row>
    <row r="78" spans="2:9" x14ac:dyDescent="0.25">
      <c r="B78" s="55"/>
      <c r="C78" s="55"/>
      <c r="D78" s="51"/>
      <c r="E78" s="56"/>
      <c r="F78" s="56"/>
    </row>
    <row r="79" spans="2:9" x14ac:dyDescent="0.25">
      <c r="B79" s="107" t="s">
        <v>99</v>
      </c>
      <c r="C79" s="107"/>
      <c r="D79" s="107"/>
      <c r="E79" s="56"/>
      <c r="F79" s="56"/>
    </row>
    <row r="80" spans="2:9" x14ac:dyDescent="0.25">
      <c r="B80" s="113" t="s">
        <v>52</v>
      </c>
      <c r="C80" s="113"/>
      <c r="D80" s="3">
        <v>10000</v>
      </c>
      <c r="E80" s="56"/>
      <c r="F80" s="56"/>
    </row>
    <row r="81" spans="2:6" x14ac:dyDescent="0.25">
      <c r="B81" s="113" t="s">
        <v>53</v>
      </c>
      <c r="C81" s="113"/>
      <c r="D81" s="3">
        <v>10000</v>
      </c>
      <c r="E81" s="56"/>
      <c r="F81" s="56"/>
    </row>
    <row r="82" spans="2:6" x14ac:dyDescent="0.25">
      <c r="B82" s="97" t="s">
        <v>70</v>
      </c>
      <c r="C82" s="98"/>
      <c r="D82" s="3">
        <v>10000</v>
      </c>
      <c r="E82" s="56"/>
      <c r="F82" s="56"/>
    </row>
    <row r="83" spans="2:6" x14ac:dyDescent="0.25">
      <c r="B83" s="97" t="s">
        <v>97</v>
      </c>
      <c r="C83" s="98"/>
      <c r="D83" s="3">
        <v>7793</v>
      </c>
      <c r="E83" s="56"/>
      <c r="F83" s="56"/>
    </row>
    <row r="84" spans="2:6" x14ac:dyDescent="0.25">
      <c r="B84" s="116" t="s">
        <v>54</v>
      </c>
      <c r="C84" s="116"/>
      <c r="D84" s="63">
        <v>3129.76</v>
      </c>
      <c r="E84" s="56"/>
      <c r="F84" s="56"/>
    </row>
    <row r="85" spans="2:6" x14ac:dyDescent="0.25">
      <c r="B85" s="116" t="s">
        <v>98</v>
      </c>
      <c r="C85" s="116"/>
      <c r="D85" s="63">
        <v>10000</v>
      </c>
      <c r="E85" s="56"/>
      <c r="F85" s="56"/>
    </row>
    <row r="86" spans="2:6" x14ac:dyDescent="0.25">
      <c r="B86" s="86" t="s">
        <v>55</v>
      </c>
      <c r="C86" s="87"/>
      <c r="D86" s="63">
        <v>295</v>
      </c>
      <c r="E86" s="56"/>
      <c r="F86" s="56"/>
    </row>
    <row r="87" spans="2:6" x14ac:dyDescent="0.25">
      <c r="B87" s="97" t="s">
        <v>61</v>
      </c>
      <c r="C87" s="98"/>
      <c r="D87" s="3">
        <v>2950</v>
      </c>
      <c r="E87" s="56"/>
      <c r="F87" s="56"/>
    </row>
    <row r="88" spans="2:6" x14ac:dyDescent="0.25">
      <c r="B88" s="114" t="s">
        <v>56</v>
      </c>
      <c r="C88" s="115"/>
      <c r="D88" s="115"/>
      <c r="E88" s="115"/>
      <c r="F88" s="115"/>
    </row>
    <row r="89" spans="2:6" x14ac:dyDescent="0.25">
      <c r="B89" s="115"/>
      <c r="C89" s="115"/>
      <c r="D89" s="115"/>
      <c r="E89" s="115"/>
      <c r="F89" s="115"/>
    </row>
    <row r="90" spans="2:6" x14ac:dyDescent="0.25">
      <c r="B90" s="119" t="s">
        <v>101</v>
      </c>
      <c r="C90" s="119"/>
      <c r="D90" s="25">
        <v>44652</v>
      </c>
    </row>
    <row r="92" spans="2:6" x14ac:dyDescent="0.25">
      <c r="B92" t="s">
        <v>29</v>
      </c>
      <c r="C92" s="57">
        <v>44665</v>
      </c>
    </row>
    <row r="93" spans="2:6" x14ac:dyDescent="0.25">
      <c r="B93" t="s">
        <v>30</v>
      </c>
      <c r="C93" s="57">
        <v>45107</v>
      </c>
    </row>
    <row r="95" spans="2:6" x14ac:dyDescent="0.25">
      <c r="B95" s="117" t="s">
        <v>31</v>
      </c>
      <c r="C95" s="117"/>
      <c r="D95" s="117"/>
      <c r="E95" s="57">
        <v>44665</v>
      </c>
      <c r="F95" s="1" t="s">
        <v>102</v>
      </c>
    </row>
    <row r="97" spans="2:6" x14ac:dyDescent="0.25">
      <c r="B97" s="118"/>
      <c r="C97" s="119"/>
      <c r="D97" s="119"/>
      <c r="E97" s="119"/>
      <c r="F97" s="119"/>
    </row>
    <row r="98" spans="2:6" x14ac:dyDescent="0.25">
      <c r="B98" s="119"/>
      <c r="C98" s="119"/>
      <c r="D98" s="119"/>
      <c r="E98" s="119"/>
      <c r="F98" s="119"/>
    </row>
  </sheetData>
  <mergeCells count="57">
    <mergeCell ref="B2:F3"/>
    <mergeCell ref="B4:F4"/>
    <mergeCell ref="C52:E52"/>
    <mergeCell ref="C53:F53"/>
    <mergeCell ref="B55:F55"/>
    <mergeCell ref="B25:C25"/>
    <mergeCell ref="B42:C42"/>
    <mergeCell ref="B50:F50"/>
    <mergeCell ref="C46:F46"/>
    <mergeCell ref="C43:F43"/>
    <mergeCell ref="C48:F48"/>
    <mergeCell ref="D47:F47"/>
    <mergeCell ref="C44:F44"/>
    <mergeCell ref="B43:B45"/>
    <mergeCell ref="C45:F45"/>
    <mergeCell ref="B95:D95"/>
    <mergeCell ref="B97:F98"/>
    <mergeCell ref="B6:D6"/>
    <mergeCell ref="C20:F20"/>
    <mergeCell ref="B22:F22"/>
    <mergeCell ref="B23:F24"/>
    <mergeCell ref="B90:C90"/>
    <mergeCell ref="E57:F57"/>
    <mergeCell ref="B60:F60"/>
    <mergeCell ref="E61:F61"/>
    <mergeCell ref="B71:F71"/>
    <mergeCell ref="B77:C77"/>
    <mergeCell ref="B76:C76"/>
    <mergeCell ref="B72:C72"/>
    <mergeCell ref="E77:F77"/>
    <mergeCell ref="B81:C81"/>
    <mergeCell ref="B88:F89"/>
    <mergeCell ref="B84:C84"/>
    <mergeCell ref="B85:C85"/>
    <mergeCell ref="B87:C87"/>
    <mergeCell ref="B83:C83"/>
    <mergeCell ref="E56:F56"/>
    <mergeCell ref="E58:F58"/>
    <mergeCell ref="E63:F63"/>
    <mergeCell ref="E69:F69"/>
    <mergeCell ref="B82:C82"/>
    <mergeCell ref="D76:F76"/>
    <mergeCell ref="D73:F73"/>
    <mergeCell ref="E62:F62"/>
    <mergeCell ref="B79:D79"/>
    <mergeCell ref="B74:C74"/>
    <mergeCell ref="B75:C75"/>
    <mergeCell ref="B73:C73"/>
    <mergeCell ref="D72:F72"/>
    <mergeCell ref="D74:F74"/>
    <mergeCell ref="D75:F75"/>
    <mergeCell ref="B80:C80"/>
    <mergeCell ref="E68:F68"/>
    <mergeCell ref="E64:F64"/>
    <mergeCell ref="E65:F65"/>
    <mergeCell ref="E66:F66"/>
    <mergeCell ref="E67:F67"/>
  </mergeCells>
  <pageMargins left="0.7" right="0.7" top="0.78740157499999996" bottom="0.78740157499999996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76200</xdr:rowOff>
              </from>
              <to>
                <xdr:col>1</xdr:col>
                <xdr:colOff>876300</xdr:colOff>
                <xdr:row>4</xdr:row>
                <xdr:rowOff>28575</xdr:rowOff>
              </to>
            </anchor>
          </objectPr>
        </oleObject>
      </mc:Choice>
      <mc:Fallback>
        <oleObject progId="MSPhotoEd.3" shapeId="1025" r:id="rId4"/>
      </mc:Fallback>
    </mc:AlternateContent>
    <mc:AlternateContent xmlns:mc="http://schemas.openxmlformats.org/markup-compatibility/2006">
      <mc:Choice Requires="x14">
        <oleObject progId="MSPhotoEd.3" shapeId="1026" r:id="rId6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104775</xdr:rowOff>
              </from>
              <to>
                <xdr:col>1</xdr:col>
                <xdr:colOff>990600</xdr:colOff>
                <xdr:row>4</xdr:row>
                <xdr:rowOff>47625</xdr:rowOff>
              </to>
            </anchor>
          </objectPr>
        </oleObject>
      </mc:Choice>
      <mc:Fallback>
        <oleObject progId="MSPhotoEd.3" shapeId="1026" r:id="rId6"/>
      </mc:Fallback>
    </mc:AlternateContent>
    <mc:AlternateContent xmlns:mc="http://schemas.openxmlformats.org/markup-compatibility/2006">
      <mc:Choice Requires="x14">
        <oleObject progId="MSPhotoEd.3" shapeId="1027" r:id="rId7">
          <objectPr defaultSize="0" autoPict="0" r:id="rId5">
            <anchor moveWithCells="1" sizeWithCells="1">
              <from>
                <xdr:col>1</xdr:col>
                <xdr:colOff>161925</xdr:colOff>
                <xdr:row>1</xdr:row>
                <xdr:rowOff>9525</xdr:rowOff>
              </from>
              <to>
                <xdr:col>1</xdr:col>
                <xdr:colOff>1133475</xdr:colOff>
                <xdr:row>4</xdr:row>
                <xdr:rowOff>85725</xdr:rowOff>
              </to>
            </anchor>
          </objectPr>
        </oleObject>
      </mc:Choice>
      <mc:Fallback>
        <oleObject progId="MSPhotoEd.3" shapeId="1027" r:id="rId7"/>
      </mc:Fallback>
    </mc:AlternateContent>
    <mc:AlternateContent xmlns:mc="http://schemas.openxmlformats.org/markup-compatibility/2006">
      <mc:Choice Requires="x14">
        <oleObject progId="MSPhotoEd.3" shapeId="1029" r:id="rId8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0</xdr:rowOff>
              </from>
              <to>
                <xdr:col>1</xdr:col>
                <xdr:colOff>1028700</xdr:colOff>
                <xdr:row>4</xdr:row>
                <xdr:rowOff>57150</xdr:rowOff>
              </to>
            </anchor>
          </objectPr>
        </oleObject>
      </mc:Choice>
      <mc:Fallback>
        <oleObject progId="MSPhotoEd.3" shapeId="1029" r:id="rId8"/>
      </mc:Fallback>
    </mc:AlternateContent>
    <mc:AlternateContent xmlns:mc="http://schemas.openxmlformats.org/markup-compatibility/2006">
      <mc:Choice Requires="x14">
        <oleObject progId="MSPhotoEd.3" shapeId="1030" r:id="rId9">
          <objectPr defaultSize="0" autoPict="0" r:id="rId5">
            <anchor moveWithCells="1" sizeWithCells="1">
              <from>
                <xdr:col>11</xdr:col>
                <xdr:colOff>0</xdr:colOff>
                <xdr:row>6</xdr:row>
                <xdr:rowOff>0</xdr:rowOff>
              </from>
              <to>
                <xdr:col>13</xdr:col>
                <xdr:colOff>152400</xdr:colOff>
                <xdr:row>11</xdr:row>
                <xdr:rowOff>133350</xdr:rowOff>
              </to>
            </anchor>
          </objectPr>
        </oleObject>
      </mc:Choice>
      <mc:Fallback>
        <oleObject progId="MSPhotoEd.3" shapeId="1030" r:id="rId9"/>
      </mc:Fallback>
    </mc:AlternateContent>
    <mc:AlternateContent xmlns:mc="http://schemas.openxmlformats.org/markup-compatibility/2006">
      <mc:Choice Requires="x14">
        <oleObject progId="MSPhotoEd.3" shapeId="1031" r:id="rId10">
          <objectPr defaultSize="0" autoPict="0" r:id="rId5">
            <anchor moveWithCells="1" sizeWithCells="1">
              <from>
                <xdr:col>11</xdr:col>
                <xdr:colOff>0</xdr:colOff>
                <xdr:row>6</xdr:row>
                <xdr:rowOff>0</xdr:rowOff>
              </from>
              <to>
                <xdr:col>13</xdr:col>
                <xdr:colOff>152400</xdr:colOff>
                <xdr:row>11</xdr:row>
                <xdr:rowOff>133350</xdr:rowOff>
              </to>
            </anchor>
          </objectPr>
        </oleObject>
      </mc:Choice>
      <mc:Fallback>
        <oleObject progId="MSPhotoEd.3" shapeId="1031" r:id="rId10"/>
      </mc:Fallback>
    </mc:AlternateContent>
    <mc:AlternateContent xmlns:mc="http://schemas.openxmlformats.org/markup-compatibility/2006">
      <mc:Choice Requires="x14">
        <oleObject progId="MSPhotoEd.3" shapeId="1032" r:id="rId11">
          <objectPr locked="0" defaultSize="0" autoPict="0" r:id="rId5">
            <anchor moveWithCells="1" sizeWithCells="1">
              <from>
                <xdr:col>1</xdr:col>
                <xdr:colOff>66675</xdr:colOff>
                <xdr:row>0</xdr:row>
                <xdr:rowOff>66675</xdr:rowOff>
              </from>
              <to>
                <xdr:col>2</xdr:col>
                <xdr:colOff>66675</xdr:colOff>
                <xdr:row>4</xdr:row>
                <xdr:rowOff>142875</xdr:rowOff>
              </to>
            </anchor>
          </objectPr>
        </oleObject>
      </mc:Choice>
      <mc:Fallback>
        <oleObject progId="MSPhotoEd.3" shapeId="1032" r:id="rId1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2022-04-01T09:32:56Z</cp:lastPrinted>
  <dcterms:created xsi:type="dcterms:W3CDTF">2016-04-28T07:45:00Z</dcterms:created>
  <dcterms:modified xsi:type="dcterms:W3CDTF">2022-04-01T09:33:16Z</dcterms:modified>
</cp:coreProperties>
</file>