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\Desktop\Marta\závěrečné účty obce\2016\"/>
    </mc:Choice>
  </mc:AlternateContent>
  <bookViews>
    <workbookView xWindow="0" yWindow="0" windowWidth="25200" windowHeight="109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1" l="1"/>
  <c r="F37" i="1" l="1"/>
  <c r="F36" i="1" l="1"/>
  <c r="F32" i="1"/>
  <c r="F30" i="1"/>
  <c r="F18" i="1"/>
  <c r="E18" i="1"/>
  <c r="C18" i="1"/>
  <c r="D17" i="1"/>
  <c r="D18" i="1" s="1"/>
  <c r="D13" i="1"/>
  <c r="D11" i="1"/>
  <c r="D10" i="1"/>
  <c r="D9" i="1"/>
  <c r="D8" i="1"/>
  <c r="F35" i="1" l="1"/>
  <c r="F34" i="1"/>
  <c r="F33" i="1"/>
  <c r="F31" i="1"/>
  <c r="F15" i="1"/>
  <c r="E15" i="1"/>
  <c r="C15" i="1"/>
  <c r="F12" i="1"/>
  <c r="E12" i="1"/>
  <c r="C12" i="1"/>
  <c r="D12" i="1" l="1"/>
  <c r="D15" i="1"/>
</calcChain>
</file>

<file path=xl/sharedStrings.xml><?xml version="1.0" encoding="utf-8"?>
<sst xmlns="http://schemas.openxmlformats.org/spreadsheetml/2006/main" count="96" uniqueCount="92">
  <si>
    <t xml:space="preserve">Schválený rozpočet  </t>
  </si>
  <si>
    <t>Rozpočtová opatření</t>
  </si>
  <si>
    <t>Upravený rozpočet</t>
  </si>
  <si>
    <t>Nedaňové příjmy</t>
  </si>
  <si>
    <t>kapitálové příjmy</t>
  </si>
  <si>
    <t>Přijaté transfery</t>
  </si>
  <si>
    <t xml:space="preserve">Příjmy celkem </t>
  </si>
  <si>
    <t>Běžné výdaje</t>
  </si>
  <si>
    <t xml:space="preserve">Výdaje celkem </t>
  </si>
  <si>
    <t xml:space="preserve">Saldo příjmů a výdajů </t>
  </si>
  <si>
    <t>Třída 8 - Financování</t>
  </si>
  <si>
    <t xml:space="preserve">Příloha : </t>
  </si>
  <si>
    <t xml:space="preserve">Výsledek inventarizace : </t>
  </si>
  <si>
    <t>druh majetku</t>
  </si>
  <si>
    <t>přírustky</t>
  </si>
  <si>
    <t>úbytky</t>
  </si>
  <si>
    <t>DDNM</t>
  </si>
  <si>
    <t>Sam.movité věci</t>
  </si>
  <si>
    <t>Oprávky k DDNM</t>
  </si>
  <si>
    <t>Stavby</t>
  </si>
  <si>
    <t>Oprávky ke stavbám</t>
  </si>
  <si>
    <t>Oprávky k SMV</t>
  </si>
  <si>
    <t>DDHM</t>
  </si>
  <si>
    <t>Oprávky k DDHM</t>
  </si>
  <si>
    <t xml:space="preserve">Komentář k majetku : </t>
  </si>
  <si>
    <t xml:space="preserve">účet 031 - pozemky : </t>
  </si>
  <si>
    <t xml:space="preserve">Závěr zprávy : </t>
  </si>
  <si>
    <t xml:space="preserve">4, Vyúčtování fin. vztahů k rozpočtům krajů, obcí, DSO a vnitřní převody </t>
  </si>
  <si>
    <t xml:space="preserve">v Újezdě u Rosic dne : </t>
  </si>
  <si>
    <t>2, Údaje o hospodaření s majetkem a další finanční operace</t>
  </si>
  <si>
    <t>nebyly zjištěny chyby a nedostatky</t>
  </si>
  <si>
    <t>Daňové příjmy</t>
  </si>
  <si>
    <t>Kapitálové výdaje</t>
  </si>
  <si>
    <t>Ostatní DNM</t>
  </si>
  <si>
    <t>Oprávky k ost. DNM</t>
  </si>
  <si>
    <t>Pozemky, lesy</t>
  </si>
  <si>
    <t>Nedokončený DHM</t>
  </si>
  <si>
    <t>Akcie</t>
  </si>
  <si>
    <t>Oprávky k pohledávkám</t>
  </si>
  <si>
    <t>Oprávky k odběratelům</t>
  </si>
  <si>
    <t xml:space="preserve">účet 022 - SMV : </t>
  </si>
  <si>
    <t xml:space="preserve">účet 028 - DDHM : </t>
  </si>
  <si>
    <t>transfery veřejným
rozpočtům</t>
  </si>
  <si>
    <t>pol. 5329</t>
  </si>
  <si>
    <t>Mikroregion KAHAN, DSO Hluboké, 
Krokočín,Újezd u Rosic, Mikroregion Chvojnice, 
SVAK Ivančice</t>
  </si>
  <si>
    <t>transefry obcím</t>
  </si>
  <si>
    <t>pol. 5321</t>
  </si>
  <si>
    <t>Město Rosice přestupkové řízení</t>
  </si>
  <si>
    <t>5, Vyúčtování fin. vztahů ke státnímu rozpočtu, státním fondům a národnímu fondu</t>
  </si>
  <si>
    <t>ÚZ</t>
  </si>
  <si>
    <t>poskytnuto</t>
  </si>
  <si>
    <t>čerpáno</t>
  </si>
  <si>
    <t>vratka ve fin. Vypořádání</t>
  </si>
  <si>
    <t>6, Hospodaření příspěvkové organizace - Mateřská škola Újezd u Rosic</t>
  </si>
  <si>
    <t xml:space="preserve">výnosy celkem </t>
  </si>
  <si>
    <t>z toho příspěvek obce</t>
  </si>
  <si>
    <t>z toho příspěvek KÚ JMK</t>
  </si>
  <si>
    <t xml:space="preserve">náklady celkem </t>
  </si>
  <si>
    <t xml:space="preserve">TJ Sokol Újezd u Rosic </t>
  </si>
  <si>
    <t xml:space="preserve">SDH Újezd u Rosic </t>
  </si>
  <si>
    <t>Újezdské studánky z.s.</t>
  </si>
  <si>
    <t>SMO ČR</t>
  </si>
  <si>
    <t>Energoregion 2020</t>
  </si>
  <si>
    <t xml:space="preserve">Přehled čerpání a splátek úvěru </t>
  </si>
  <si>
    <t xml:space="preserve">poskytovatel </t>
  </si>
  <si>
    <t xml:space="preserve">Česká spořitelna a.s. </t>
  </si>
  <si>
    <t>roční splátka</t>
  </si>
  <si>
    <t xml:space="preserve">S celým obsahem závěrečného účtu je možné se seznámit
 v kanceláři OÚ v úředních hodinách. </t>
  </si>
  <si>
    <t>1, Údaje o plnění příjmů a výdajů za rok 2016</t>
  </si>
  <si>
    <t>Skutečnost  k 31.12.2016</t>
  </si>
  <si>
    <t>Zůstatek finančních prostředků na účtě ke dni 31.12.2016</t>
  </si>
  <si>
    <t>Výkaz pro hodnocení plnění rozpočtu FIN 2-12 M k 31.12.2016</t>
  </si>
  <si>
    <t>Ke dni 31.12.2016 byla provedena inventarizace majetku a závazků.
 Při inventarizaci nebyly zjištěny rozdíly mezi skutečným stavem a stavem účetním.</t>
  </si>
  <si>
    <t>stav k 1.1.2016</t>
  </si>
  <si>
    <t>stav k 31.12.2016</t>
  </si>
  <si>
    <t>měřič rychlosti</t>
  </si>
  <si>
    <t xml:space="preserve">kartáč válcový, převodovka,plotostřih, párty stan </t>
  </si>
  <si>
    <t>nákup : čerpadlo JSDH, mobilní WC, bubnová sekačka, drtič odpadu,</t>
  </si>
  <si>
    <t>oprávky k pohledávkám</t>
  </si>
  <si>
    <t>3, Zpráva o výsledku přezkoumání hospodaření obce za rok 2016</t>
  </si>
  <si>
    <t>Zpráva o výsledku přezkoumání hospodaření obce za rok 2016</t>
  </si>
  <si>
    <t>dotace ÚP</t>
  </si>
  <si>
    <t>volby</t>
  </si>
  <si>
    <t>( § 17 zákona č. 250/2000 Sb., o rozpočtových pravidlech 
územních rozpočtů, ve znění platných předpisů )</t>
  </si>
  <si>
    <t>dokončení KPÚ</t>
  </si>
  <si>
    <t>Přezkoumání hospodaření bylo provedeno na základě žádosti Obce v souladu se zák. č. 420/2004 Sb., o přezkoumání hospodaření ÚSC a DSO pracovníky odboru kontroly KÚ Jihomoravského kraje dne 12. dubna 2017</t>
  </si>
  <si>
    <t>vratka 8998,- Kč</t>
  </si>
  <si>
    <t>vVýsledek hospodaření k 31.12.2016</t>
  </si>
  <si>
    <t>z toho příjmy z vlastní činnosti</t>
  </si>
  <si>
    <t>Přehled poskytnutých příspěvků v roce 2016</t>
  </si>
  <si>
    <t>Závěrečný účet obce
Újezd u Rosic za rok 2016</t>
  </si>
  <si>
    <t>Schváleno dne 24.5.2017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</si>
</sst>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0" fillId="0" borderId="2" xfId="0" applyBorder="1"/>
    <xf numFmtId="4" fontId="3" fillId="0" borderId="3" xfId="0" applyNumberFormat="1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horizontal="justify" vertical="center" wrapText="1"/>
    </xf>
    <xf numFmtId="4" fontId="0" fillId="0" borderId="6" xfId="0" applyNumberFormat="1" applyBorder="1"/>
    <xf numFmtId="4" fontId="0" fillId="0" borderId="3" xfId="0" applyNumberFormat="1" applyBorder="1"/>
    <xf numFmtId="4" fontId="1" fillId="0" borderId="3" xfId="0" applyNumberFormat="1" applyFont="1" applyBorder="1"/>
    <xf numFmtId="4" fontId="1" fillId="0" borderId="4" xfId="0" applyNumberFormat="1" applyFont="1" applyBorder="1"/>
    <xf numFmtId="0" fontId="0" fillId="0" borderId="7" xfId="0" applyBorder="1"/>
    <xf numFmtId="4" fontId="0" fillId="0" borderId="8" xfId="0" applyNumberFormat="1" applyBorder="1"/>
    <xf numFmtId="0" fontId="0" fillId="0" borderId="10" xfId="0" applyBorder="1" applyAlignment="1"/>
    <xf numFmtId="0" fontId="2" fillId="0" borderId="10" xfId="0" applyFont="1" applyBorder="1" applyAlignment="1"/>
    <xf numFmtId="4" fontId="2" fillId="0" borderId="10" xfId="0" applyNumberFormat="1" applyFont="1" applyBorder="1" applyAlignment="1"/>
    <xf numFmtId="0" fontId="0" fillId="0" borderId="0" xfId="0" applyFill="1" applyBorder="1"/>
    <xf numFmtId="4" fontId="0" fillId="0" borderId="4" xfId="0" applyNumberFormat="1" applyBorder="1"/>
    <xf numFmtId="0" fontId="0" fillId="0" borderId="5" xfId="0" applyBorder="1"/>
    <xf numFmtId="4" fontId="1" fillId="0" borderId="6" xfId="0" applyNumberFormat="1" applyFont="1" applyBorder="1"/>
    <xf numFmtId="4" fontId="1" fillId="0" borderId="8" xfId="0" applyNumberFormat="1" applyFont="1" applyBorder="1"/>
    <xf numFmtId="4" fontId="1" fillId="0" borderId="9" xfId="0" applyNumberFormat="1" applyFont="1" applyBorder="1"/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5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11" xfId="0" applyFont="1" applyBorder="1"/>
    <xf numFmtId="0" fontId="8" fillId="0" borderId="5" xfId="0" applyFont="1" applyBorder="1" applyAlignment="1">
      <alignment horizontal="justify" vertical="center"/>
    </xf>
    <xf numFmtId="4" fontId="0" fillId="0" borderId="1" xfId="0" applyNumberFormat="1" applyFont="1" applyBorder="1"/>
    <xf numFmtId="4" fontId="0" fillId="0" borderId="6" xfId="0" applyNumberFormat="1" applyFont="1" applyBorder="1"/>
    <xf numFmtId="0" fontId="8" fillId="0" borderId="5" xfId="0" applyFont="1" applyFill="1" applyBorder="1" applyAlignment="1">
      <alignment horizontal="justify" vertical="center"/>
    </xf>
    <xf numFmtId="4" fontId="8" fillId="0" borderId="12" xfId="0" applyNumberFormat="1" applyFont="1" applyBorder="1" applyAlignment="1">
      <alignment horizontal="right" vertical="center" wrapText="1"/>
    </xf>
    <xf numFmtId="4" fontId="8" fillId="0" borderId="13" xfId="0" applyNumberFormat="1" applyFont="1" applyBorder="1" applyAlignment="1">
      <alignment horizontal="right" vertical="center" wrapText="1"/>
    </xf>
    <xf numFmtId="4" fontId="10" fillId="0" borderId="1" xfId="0" applyNumberFormat="1" applyFont="1" applyBorder="1"/>
    <xf numFmtId="0" fontId="8" fillId="0" borderId="14" xfId="0" applyFont="1" applyFill="1" applyBorder="1" applyAlignment="1">
      <alignment horizontal="justify" vertical="center"/>
    </xf>
    <xf numFmtId="4" fontId="0" fillId="0" borderId="15" xfId="0" applyNumberFormat="1" applyFont="1" applyBorder="1"/>
    <xf numFmtId="4" fontId="0" fillId="0" borderId="16" xfId="0" applyNumberFormat="1" applyFont="1" applyBorder="1"/>
    <xf numFmtId="0" fontId="2" fillId="2" borderId="5" xfId="0" applyFont="1" applyFill="1" applyBorder="1"/>
    <xf numFmtId="4" fontId="2" fillId="2" borderId="1" xfId="0" applyNumberFormat="1" applyFont="1" applyFill="1" applyBorder="1"/>
    <xf numFmtId="4" fontId="2" fillId="2" borderId="6" xfId="0" applyNumberFormat="1" applyFont="1" applyFill="1" applyBorder="1"/>
    <xf numFmtId="0" fontId="9" fillId="2" borderId="7" xfId="0" applyFont="1" applyFill="1" applyBorder="1" applyAlignment="1">
      <alignment horizontal="justify" vertical="center"/>
    </xf>
    <xf numFmtId="4" fontId="2" fillId="2" borderId="8" xfId="0" applyNumberFormat="1" applyFont="1" applyFill="1" applyBorder="1"/>
    <xf numFmtId="4" fontId="2" fillId="2" borderId="9" xfId="0" applyNumberFormat="1" applyFont="1" applyFill="1" applyBorder="1"/>
    <xf numFmtId="4" fontId="0" fillId="0" borderId="3" xfId="0" applyNumberFormat="1" applyFont="1" applyBorder="1"/>
    <xf numFmtId="4" fontId="0" fillId="0" borderId="4" xfId="0" applyNumberFormat="1" applyFont="1" applyBorder="1"/>
    <xf numFmtId="4" fontId="10" fillId="0" borderId="6" xfId="0" applyNumberFormat="1" applyFont="1" applyBorder="1"/>
    <xf numFmtId="0" fontId="0" fillId="0" borderId="14" xfId="0" applyBorder="1"/>
    <xf numFmtId="4" fontId="0" fillId="0" borderId="15" xfId="0" applyNumberFormat="1" applyBorder="1"/>
    <xf numFmtId="4" fontId="0" fillId="0" borderId="16" xfId="0" applyNumberFormat="1" applyBorder="1"/>
    <xf numFmtId="0" fontId="5" fillId="0" borderId="7" xfId="0" applyFont="1" applyFill="1" applyBorder="1"/>
    <xf numFmtId="0" fontId="5" fillId="0" borderId="14" xfId="0" applyFont="1" applyBorder="1"/>
    <xf numFmtId="4" fontId="1" fillId="0" borderId="15" xfId="0" applyNumberFormat="1" applyFont="1" applyBorder="1"/>
    <xf numFmtId="0" fontId="0" fillId="0" borderId="0" xfId="0" applyFont="1" applyFill="1" applyBorder="1"/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4" fontId="0" fillId="0" borderId="0" xfId="0" applyNumberFormat="1" applyBorder="1"/>
    <xf numFmtId="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left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/>
    <xf numFmtId="4" fontId="10" fillId="0" borderId="16" xfId="0" applyNumberFormat="1" applyFont="1" applyBorder="1"/>
    <xf numFmtId="4" fontId="1" fillId="0" borderId="16" xfId="0" applyNumberFormat="1" applyFont="1" applyBorder="1"/>
    <xf numFmtId="14" fontId="0" fillId="0" borderId="0" xfId="0" applyNumberFormat="1"/>
    <xf numFmtId="4" fontId="2" fillId="0" borderId="17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 wrapText="1"/>
    </xf>
    <xf numFmtId="4" fontId="0" fillId="0" borderId="18" xfId="0" applyNumberFormat="1" applyFont="1" applyBorder="1" applyAlignment="1">
      <alignment horizontal="center" wrapText="1"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4" fontId="0" fillId="0" borderId="0" xfId="0" applyNumberFormat="1" applyAlignment="1">
      <alignment horizontal="center"/>
    </xf>
    <xf numFmtId="4" fontId="5" fillId="0" borderId="17" xfId="0" applyNumberFormat="1" applyFont="1" applyBorder="1" applyAlignment="1">
      <alignment horizontal="center" wrapText="1"/>
    </xf>
    <xf numFmtId="4" fontId="5" fillId="0" borderId="17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" fontId="7" fillId="0" borderId="17" xfId="0" applyNumberFormat="1" applyFont="1" applyBorder="1" applyAlignment="1">
      <alignment horizontal="left" wrapText="1"/>
    </xf>
    <xf numFmtId="4" fontId="2" fillId="0" borderId="18" xfId="0" applyNumberFormat="1" applyFont="1" applyBorder="1" applyAlignment="1">
      <alignment horizontal="left"/>
    </xf>
    <xf numFmtId="4" fontId="5" fillId="0" borderId="17" xfId="0" applyNumberFormat="1" applyFont="1" applyBorder="1" applyAlignment="1">
      <alignment horizontal="left"/>
    </xf>
    <xf numFmtId="4" fontId="5" fillId="0" borderId="18" xfId="0" applyNumberFormat="1" applyFont="1" applyBorder="1" applyAlignment="1">
      <alignment horizontal="left"/>
    </xf>
    <xf numFmtId="4" fontId="0" fillId="0" borderId="17" xfId="0" applyNumberFormat="1" applyBorder="1" applyAlignment="1">
      <alignment horizontal="left"/>
    </xf>
    <xf numFmtId="4" fontId="0" fillId="0" borderId="18" xfId="0" applyNumberFormat="1" applyBorder="1" applyAlignment="1">
      <alignment horizontal="left"/>
    </xf>
    <xf numFmtId="0" fontId="0" fillId="0" borderId="19" xfId="0" applyBorder="1" applyAlignment="1">
      <alignment horizontal="center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4" fontId="0" fillId="0" borderId="0" xfId="0" applyNumberFormat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 vertical="center" wrapText="1"/>
    </xf>
    <xf numFmtId="4" fontId="0" fillId="0" borderId="20" xfId="0" applyNumberForma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1</xdr:row>
          <xdr:rowOff>76200</xdr:rowOff>
        </xdr:from>
        <xdr:to>
          <xdr:col>1</xdr:col>
          <xdr:colOff>876300</xdr:colOff>
          <xdr:row>4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R96"/>
  <sheetViews>
    <sheetView tabSelected="1" topLeftCell="A58" workbookViewId="0">
      <selection activeCell="L80" sqref="L80"/>
    </sheetView>
  </sheetViews>
  <sheetFormatPr defaultRowHeight="15" x14ac:dyDescent="0.25"/>
  <cols>
    <col min="2" max="2" width="19" customWidth="1"/>
    <col min="3" max="3" width="13.28515625" style="1" customWidth="1"/>
    <col min="4" max="4" width="14" style="1" customWidth="1"/>
    <col min="5" max="5" width="12.42578125" style="1" customWidth="1"/>
    <col min="6" max="6" width="15.5703125" style="1" customWidth="1"/>
    <col min="8" max="8" width="11.42578125" bestFit="1" customWidth="1"/>
    <col min="18" max="18" width="10" bestFit="1" customWidth="1"/>
  </cols>
  <sheetData>
    <row r="2" spans="2:6" x14ac:dyDescent="0.25">
      <c r="B2" s="110" t="s">
        <v>90</v>
      </c>
      <c r="C2" s="111"/>
      <c r="D2" s="111"/>
      <c r="E2" s="111"/>
      <c r="F2" s="111"/>
    </row>
    <row r="3" spans="2:6" x14ac:dyDescent="0.25">
      <c r="B3" s="111"/>
      <c r="C3" s="111"/>
      <c r="D3" s="111"/>
      <c r="E3" s="111"/>
      <c r="F3" s="111"/>
    </row>
    <row r="4" spans="2:6" ht="36" customHeight="1" x14ac:dyDescent="0.25">
      <c r="B4" s="112" t="s">
        <v>83</v>
      </c>
      <c r="C4" s="113"/>
      <c r="D4" s="113"/>
      <c r="E4" s="113"/>
      <c r="F4" s="113"/>
    </row>
    <row r="5" spans="2:6" x14ac:dyDescent="0.25">
      <c r="B5" s="28"/>
      <c r="C5" s="28"/>
      <c r="D5" s="28"/>
      <c r="E5" s="28"/>
      <c r="F5" s="28"/>
    </row>
    <row r="6" spans="2:6" ht="15.75" thickBot="1" x14ac:dyDescent="0.3">
      <c r="B6" s="92" t="s">
        <v>68</v>
      </c>
      <c r="C6" s="92"/>
      <c r="D6" s="92"/>
    </row>
    <row r="7" spans="2:6" ht="31.5" x14ac:dyDescent="0.25">
      <c r="B7" s="6"/>
      <c r="C7" s="7" t="s">
        <v>0</v>
      </c>
      <c r="D7" s="7" t="s">
        <v>1</v>
      </c>
      <c r="E7" s="7" t="s">
        <v>2</v>
      </c>
      <c r="F7" s="8" t="s">
        <v>69</v>
      </c>
    </row>
    <row r="8" spans="2:6" x14ac:dyDescent="0.25">
      <c r="B8" s="30" t="s">
        <v>31</v>
      </c>
      <c r="C8" s="35">
        <v>2946000</v>
      </c>
      <c r="D8" s="35">
        <f>E8-C8</f>
        <v>685000</v>
      </c>
      <c r="E8" s="35">
        <v>3631000</v>
      </c>
      <c r="F8" s="36">
        <v>3609822.92</v>
      </c>
    </row>
    <row r="9" spans="2:6" x14ac:dyDescent="0.25">
      <c r="B9" s="31" t="s">
        <v>3</v>
      </c>
      <c r="C9" s="32">
        <v>148800</v>
      </c>
      <c r="D9" s="37">
        <f>E9-C9</f>
        <v>35700</v>
      </c>
      <c r="E9" s="32">
        <v>184500</v>
      </c>
      <c r="F9" s="33">
        <v>144897.29</v>
      </c>
    </row>
    <row r="10" spans="2:6" x14ac:dyDescent="0.25">
      <c r="B10" s="31" t="s">
        <v>4</v>
      </c>
      <c r="C10" s="32">
        <v>5000</v>
      </c>
      <c r="D10" s="37">
        <f>E10-C10</f>
        <v>67300</v>
      </c>
      <c r="E10" s="32">
        <v>72300</v>
      </c>
      <c r="F10" s="33">
        <v>70210</v>
      </c>
    </row>
    <row r="11" spans="2:6" x14ac:dyDescent="0.25">
      <c r="B11" s="31" t="s">
        <v>5</v>
      </c>
      <c r="C11" s="32">
        <v>167000</v>
      </c>
      <c r="D11" s="32">
        <f>E11-C11</f>
        <v>117800</v>
      </c>
      <c r="E11" s="32">
        <v>284800</v>
      </c>
      <c r="F11" s="33">
        <v>284693</v>
      </c>
    </row>
    <row r="12" spans="2:6" x14ac:dyDescent="0.25">
      <c r="B12" s="41" t="s">
        <v>6</v>
      </c>
      <c r="C12" s="42">
        <f>SUM(C8:C11)</f>
        <v>3266800</v>
      </c>
      <c r="D12" s="42">
        <f>D8+D9+D11-D10</f>
        <v>771200</v>
      </c>
      <c r="E12" s="42">
        <f>SUM(E8:E11)</f>
        <v>4172600</v>
      </c>
      <c r="F12" s="43">
        <f>SUM(F8:F11)</f>
        <v>4109623.21</v>
      </c>
    </row>
    <row r="13" spans="2:6" x14ac:dyDescent="0.25">
      <c r="B13" s="34" t="s">
        <v>7</v>
      </c>
      <c r="C13" s="32">
        <v>2858800</v>
      </c>
      <c r="D13" s="32">
        <f>E13-C13</f>
        <v>15200</v>
      </c>
      <c r="E13" s="32">
        <v>2874000</v>
      </c>
      <c r="F13" s="33">
        <v>2612388.37</v>
      </c>
    </row>
    <row r="14" spans="2:6" x14ac:dyDescent="0.25">
      <c r="B14" s="38" t="s">
        <v>32</v>
      </c>
      <c r="C14" s="39"/>
      <c r="D14" s="39">
        <v>62700</v>
      </c>
      <c r="E14" s="39">
        <v>62700</v>
      </c>
      <c r="F14" s="40">
        <v>62542</v>
      </c>
    </row>
    <row r="15" spans="2:6" ht="15.75" thickBot="1" x14ac:dyDescent="0.3">
      <c r="B15" s="44" t="s">
        <v>8</v>
      </c>
      <c r="C15" s="45">
        <f>SUM(C13:C14)</f>
        <v>2858800</v>
      </c>
      <c r="D15" s="45">
        <f>SUM(D13:D14)</f>
        <v>77900</v>
      </c>
      <c r="E15" s="45">
        <f>SUM(E13:E14)</f>
        <v>2936700</v>
      </c>
      <c r="F15" s="46">
        <f>SUM(F13:F14)</f>
        <v>2674930.37</v>
      </c>
    </row>
    <row r="16" spans="2:6" ht="15.75" thickBot="1" x14ac:dyDescent="0.3"/>
    <row r="17" spans="2:18" ht="15.75" thickBot="1" x14ac:dyDescent="0.3">
      <c r="B17" s="6" t="s">
        <v>9</v>
      </c>
      <c r="C17" s="10">
        <v>408000</v>
      </c>
      <c r="D17" s="47">
        <f>E17-C17</f>
        <v>827900</v>
      </c>
      <c r="E17" s="47">
        <v>1235900</v>
      </c>
      <c r="F17" s="48">
        <v>1434692.84</v>
      </c>
    </row>
    <row r="18" spans="2:18" ht="15.75" thickBot="1" x14ac:dyDescent="0.3">
      <c r="B18" s="13" t="s">
        <v>10</v>
      </c>
      <c r="C18" s="11">
        <f>C17</f>
        <v>408000</v>
      </c>
      <c r="D18" s="11">
        <f>D17</f>
        <v>827900</v>
      </c>
      <c r="E18" s="11">
        <f>E17</f>
        <v>1235900</v>
      </c>
      <c r="F18" s="12">
        <f>F17</f>
        <v>1434692.84</v>
      </c>
    </row>
    <row r="19" spans="2:18" x14ac:dyDescent="0.25">
      <c r="B19" s="16" t="s">
        <v>70</v>
      </c>
      <c r="C19" s="15"/>
      <c r="D19" s="15"/>
      <c r="E19" s="15"/>
      <c r="F19" s="17">
        <v>5643866.1600000001</v>
      </c>
    </row>
    <row r="20" spans="2:18" x14ac:dyDescent="0.25">
      <c r="B20" s="18" t="s">
        <v>11</v>
      </c>
      <c r="C20" s="93" t="s">
        <v>71</v>
      </c>
      <c r="D20" s="93"/>
      <c r="E20" s="93"/>
      <c r="F20" s="93"/>
    </row>
    <row r="22" spans="2:18" x14ac:dyDescent="0.25">
      <c r="B22" s="92" t="s">
        <v>29</v>
      </c>
      <c r="C22" s="92"/>
      <c r="D22" s="92"/>
      <c r="E22" s="92"/>
      <c r="F22" s="92"/>
    </row>
    <row r="23" spans="2:18" x14ac:dyDescent="0.25">
      <c r="B23" s="90" t="s">
        <v>72</v>
      </c>
      <c r="C23" s="91"/>
      <c r="D23" s="91"/>
      <c r="E23" s="91"/>
      <c r="F23" s="91"/>
    </row>
    <row r="24" spans="2:18" x14ac:dyDescent="0.25">
      <c r="B24" s="91"/>
      <c r="C24" s="91"/>
      <c r="D24" s="91"/>
      <c r="E24" s="91"/>
      <c r="F24" s="91"/>
    </row>
    <row r="25" spans="2:18" ht="15.75" thickBot="1" x14ac:dyDescent="0.3">
      <c r="B25" s="97" t="s">
        <v>12</v>
      </c>
      <c r="C25" s="97"/>
    </row>
    <row r="26" spans="2:18" x14ac:dyDescent="0.25">
      <c r="B26" s="6" t="s">
        <v>13</v>
      </c>
      <c r="C26" s="10" t="s">
        <v>73</v>
      </c>
      <c r="D26" s="10" t="s">
        <v>14</v>
      </c>
      <c r="E26" s="10" t="s">
        <v>15</v>
      </c>
      <c r="F26" s="19" t="s">
        <v>74</v>
      </c>
    </row>
    <row r="27" spans="2:18" x14ac:dyDescent="0.25">
      <c r="B27" s="20" t="s">
        <v>16</v>
      </c>
      <c r="C27" s="3">
        <v>85882.1</v>
      </c>
      <c r="D27" s="3"/>
      <c r="E27" s="3"/>
      <c r="F27" s="9">
        <v>85882.1</v>
      </c>
    </row>
    <row r="28" spans="2:18" x14ac:dyDescent="0.25">
      <c r="B28" s="20" t="s">
        <v>18</v>
      </c>
      <c r="C28" s="4">
        <v>85882.1</v>
      </c>
      <c r="D28" s="4"/>
      <c r="E28" s="4"/>
      <c r="F28" s="21">
        <v>85882.1</v>
      </c>
    </row>
    <row r="29" spans="2:18" x14ac:dyDescent="0.25">
      <c r="B29" s="20" t="s">
        <v>33</v>
      </c>
      <c r="C29" s="37">
        <v>392848</v>
      </c>
      <c r="D29" s="4"/>
      <c r="E29" s="4"/>
      <c r="F29" s="49">
        <v>392848</v>
      </c>
    </row>
    <row r="30" spans="2:18" x14ac:dyDescent="0.25">
      <c r="B30" s="20" t="s">
        <v>34</v>
      </c>
      <c r="C30" s="4">
        <v>201506</v>
      </c>
      <c r="D30" s="4">
        <v>13668</v>
      </c>
      <c r="E30" s="4"/>
      <c r="F30" s="21">
        <f>C30+D30</f>
        <v>215174</v>
      </c>
    </row>
    <row r="31" spans="2:18" x14ac:dyDescent="0.25">
      <c r="B31" s="20" t="s">
        <v>19</v>
      </c>
      <c r="C31" s="3">
        <v>4607135.3</v>
      </c>
      <c r="D31" s="3"/>
      <c r="E31" s="37"/>
      <c r="F31" s="9">
        <f>C31-E31</f>
        <v>4607135.3</v>
      </c>
      <c r="R31" s="1"/>
    </row>
    <row r="32" spans="2:18" x14ac:dyDescent="0.25">
      <c r="B32" s="20" t="s">
        <v>20</v>
      </c>
      <c r="C32" s="4">
        <v>2031167</v>
      </c>
      <c r="D32" s="4">
        <v>73216</v>
      </c>
      <c r="E32" s="37"/>
      <c r="F32" s="21">
        <f>C32+D32</f>
        <v>2104383</v>
      </c>
      <c r="R32" s="1"/>
    </row>
    <row r="33" spans="2:18" x14ac:dyDescent="0.25">
      <c r="B33" s="20" t="s">
        <v>17</v>
      </c>
      <c r="C33" s="3">
        <v>528004</v>
      </c>
      <c r="D33" s="3">
        <v>53603</v>
      </c>
      <c r="E33" s="3"/>
      <c r="F33" s="9">
        <f>C33+D33</f>
        <v>581607</v>
      </c>
      <c r="R33" s="1"/>
    </row>
    <row r="34" spans="2:18" x14ac:dyDescent="0.25">
      <c r="B34" s="20" t="s">
        <v>21</v>
      </c>
      <c r="C34" s="4">
        <v>108263</v>
      </c>
      <c r="D34" s="4">
        <v>47246</v>
      </c>
      <c r="E34" s="4"/>
      <c r="F34" s="21">
        <f>C34+D34</f>
        <v>155509</v>
      </c>
      <c r="R34" s="1"/>
    </row>
    <row r="35" spans="2:18" x14ac:dyDescent="0.25">
      <c r="B35" s="20" t="s">
        <v>22</v>
      </c>
      <c r="C35" s="3">
        <v>968047.81</v>
      </c>
      <c r="D35" s="3">
        <v>123627</v>
      </c>
      <c r="E35" s="3"/>
      <c r="F35" s="9">
        <f>C35+D35-E35</f>
        <v>1091674.81</v>
      </c>
      <c r="R35" s="1"/>
    </row>
    <row r="36" spans="2:18" x14ac:dyDescent="0.25">
      <c r="B36" s="20" t="s">
        <v>23</v>
      </c>
      <c r="C36" s="4">
        <v>968047.81</v>
      </c>
      <c r="D36" s="4">
        <v>123627</v>
      </c>
      <c r="E36" s="4"/>
      <c r="F36" s="21">
        <f>C36+D36</f>
        <v>1091674.81</v>
      </c>
      <c r="R36" s="1"/>
    </row>
    <row r="37" spans="2:18" x14ac:dyDescent="0.25">
      <c r="B37" s="20" t="s">
        <v>35</v>
      </c>
      <c r="C37" s="3">
        <v>2510182.0499999998</v>
      </c>
      <c r="D37" s="3">
        <v>1789279.7</v>
      </c>
      <c r="E37" s="3"/>
      <c r="F37" s="9">
        <f>C37+D37-E37</f>
        <v>4299461.75</v>
      </c>
    </row>
    <row r="38" spans="2:18" x14ac:dyDescent="0.25">
      <c r="B38" s="50" t="s">
        <v>36</v>
      </c>
      <c r="C38" s="51">
        <v>163635</v>
      </c>
      <c r="D38" s="51"/>
      <c r="E38" s="51"/>
      <c r="F38" s="52">
        <v>163635</v>
      </c>
      <c r="R38" s="1"/>
    </row>
    <row r="39" spans="2:18" x14ac:dyDescent="0.25">
      <c r="B39" s="50" t="s">
        <v>37</v>
      </c>
      <c r="C39" s="51">
        <v>20000</v>
      </c>
      <c r="D39" s="51"/>
      <c r="E39" s="51"/>
      <c r="F39" s="52">
        <v>20000</v>
      </c>
      <c r="R39" s="1"/>
    </row>
    <row r="40" spans="2:18" x14ac:dyDescent="0.25">
      <c r="B40" s="54" t="s">
        <v>39</v>
      </c>
      <c r="C40" s="55">
        <v>3360</v>
      </c>
      <c r="D40" s="55"/>
      <c r="E40" s="55">
        <v>3360</v>
      </c>
      <c r="F40" s="69">
        <v>0</v>
      </c>
    </row>
    <row r="41" spans="2:18" x14ac:dyDescent="0.25">
      <c r="B41" s="54" t="s">
        <v>78</v>
      </c>
      <c r="C41" s="55"/>
      <c r="D41" s="55">
        <v>5106</v>
      </c>
      <c r="E41" s="55"/>
      <c r="F41" s="70">
        <v>5106</v>
      </c>
    </row>
    <row r="42" spans="2:18" ht="15.75" thickBot="1" x14ac:dyDescent="0.3">
      <c r="B42" s="53" t="s">
        <v>38</v>
      </c>
      <c r="C42" s="22">
        <v>1428</v>
      </c>
      <c r="D42" s="14"/>
      <c r="E42" s="14">
        <v>74</v>
      </c>
      <c r="F42" s="23">
        <v>1354</v>
      </c>
    </row>
    <row r="43" spans="2:18" x14ac:dyDescent="0.25">
      <c r="B43" s="116" t="s">
        <v>24</v>
      </c>
      <c r="C43" s="116"/>
    </row>
    <row r="44" spans="2:18" x14ac:dyDescent="0.25">
      <c r="B44" s="56"/>
      <c r="C44" s="115"/>
      <c r="D44" s="115"/>
      <c r="E44" s="115"/>
      <c r="F44" s="115"/>
    </row>
    <row r="45" spans="2:18" x14ac:dyDescent="0.25">
      <c r="B45" s="56" t="s">
        <v>40</v>
      </c>
      <c r="C45" s="27" t="s">
        <v>75</v>
      </c>
      <c r="D45" s="27"/>
      <c r="E45" s="27"/>
      <c r="F45" s="27"/>
    </row>
    <row r="46" spans="2:18" x14ac:dyDescent="0.25">
      <c r="B46" s="56" t="s">
        <v>41</v>
      </c>
      <c r="C46" s="27" t="s">
        <v>77</v>
      </c>
      <c r="D46" s="27"/>
      <c r="E46" s="27"/>
      <c r="F46" s="27"/>
    </row>
    <row r="47" spans="2:18" x14ac:dyDescent="0.25">
      <c r="C47" s="1" t="s">
        <v>76</v>
      </c>
    </row>
    <row r="48" spans="2:18" x14ac:dyDescent="0.25">
      <c r="B48" t="s">
        <v>25</v>
      </c>
      <c r="C48" s="1" t="s">
        <v>84</v>
      </c>
    </row>
    <row r="50" spans="2:6" x14ac:dyDescent="0.25">
      <c r="B50" s="24" t="s">
        <v>79</v>
      </c>
      <c r="C50" s="24"/>
      <c r="D50" s="24"/>
      <c r="E50" s="24"/>
      <c r="F50" s="24"/>
    </row>
    <row r="51" spans="2:6" ht="43.5" customHeight="1" x14ac:dyDescent="0.25">
      <c r="B51" s="117" t="s">
        <v>85</v>
      </c>
      <c r="C51" s="117"/>
      <c r="D51" s="117"/>
      <c r="E51" s="117"/>
      <c r="F51" s="117"/>
    </row>
    <row r="52" spans="2:6" x14ac:dyDescent="0.25">
      <c r="B52" s="26" t="s">
        <v>26</v>
      </c>
      <c r="C52" s="25"/>
      <c r="D52" s="25"/>
      <c r="E52" s="25"/>
      <c r="F52" s="25"/>
    </row>
    <row r="53" spans="2:6" x14ac:dyDescent="0.25">
      <c r="C53" s="114" t="s">
        <v>30</v>
      </c>
      <c r="D53" s="114"/>
      <c r="E53" s="114"/>
    </row>
    <row r="54" spans="2:6" x14ac:dyDescent="0.25">
      <c r="B54" t="s">
        <v>11</v>
      </c>
      <c r="C54" s="115" t="s">
        <v>80</v>
      </c>
      <c r="D54" s="115"/>
      <c r="E54" s="115"/>
      <c r="F54" s="115"/>
    </row>
    <row r="56" spans="2:6" x14ac:dyDescent="0.25">
      <c r="B56" s="97" t="s">
        <v>27</v>
      </c>
      <c r="C56" s="97"/>
      <c r="D56" s="97"/>
      <c r="E56" s="97"/>
      <c r="F56" s="97"/>
    </row>
    <row r="57" spans="2:6" ht="38.25" customHeight="1" x14ac:dyDescent="0.25">
      <c r="B57" s="57" t="s">
        <v>42</v>
      </c>
      <c r="C57" s="3" t="s">
        <v>43</v>
      </c>
      <c r="D57" s="3">
        <v>53780</v>
      </c>
      <c r="E57" s="94" t="s">
        <v>44</v>
      </c>
      <c r="F57" s="88"/>
    </row>
    <row r="58" spans="2:6" x14ac:dyDescent="0.25">
      <c r="B58" s="2" t="s">
        <v>45</v>
      </c>
      <c r="C58" s="3" t="s">
        <v>46</v>
      </c>
      <c r="D58" s="3">
        <v>3000</v>
      </c>
      <c r="E58" s="95" t="s">
        <v>47</v>
      </c>
      <c r="F58" s="96"/>
    </row>
    <row r="59" spans="2:6" x14ac:dyDescent="0.25">
      <c r="B59" s="58"/>
      <c r="C59" s="59"/>
      <c r="D59" s="59"/>
      <c r="E59" s="60"/>
      <c r="F59" s="60"/>
    </row>
    <row r="60" spans="2:6" x14ac:dyDescent="0.25">
      <c r="B60" s="97" t="s">
        <v>48</v>
      </c>
      <c r="C60" s="97"/>
      <c r="D60" s="97"/>
      <c r="E60" s="97"/>
      <c r="F60" s="97"/>
    </row>
    <row r="61" spans="2:6" x14ac:dyDescent="0.25">
      <c r="B61" s="63" t="s">
        <v>49</v>
      </c>
      <c r="C61" s="5" t="s">
        <v>50</v>
      </c>
      <c r="D61" s="5" t="s">
        <v>51</v>
      </c>
      <c r="E61" s="98" t="s">
        <v>52</v>
      </c>
      <c r="F61" s="99"/>
    </row>
    <row r="62" spans="2:6" x14ac:dyDescent="0.25">
      <c r="B62" s="61">
        <v>13013</v>
      </c>
      <c r="C62" s="62">
        <v>117628</v>
      </c>
      <c r="D62" s="62">
        <v>117628</v>
      </c>
      <c r="E62" s="100" t="s">
        <v>81</v>
      </c>
      <c r="F62" s="101"/>
    </row>
    <row r="63" spans="2:6" x14ac:dyDescent="0.25">
      <c r="B63" s="64">
        <v>13101</v>
      </c>
      <c r="C63" s="62">
        <v>88065</v>
      </c>
      <c r="D63" s="62">
        <v>88065</v>
      </c>
      <c r="E63" s="102" t="s">
        <v>81</v>
      </c>
      <c r="F63" s="103"/>
    </row>
    <row r="64" spans="2:6" x14ac:dyDescent="0.25">
      <c r="B64" s="61">
        <v>98193</v>
      </c>
      <c r="C64" s="62">
        <v>24000</v>
      </c>
      <c r="D64" s="62">
        <v>15002</v>
      </c>
      <c r="E64" s="5" t="s">
        <v>82</v>
      </c>
      <c r="F64" s="5" t="s">
        <v>86</v>
      </c>
    </row>
    <row r="65" spans="2:8" x14ac:dyDescent="0.25">
      <c r="B65" s="58"/>
      <c r="C65" s="59"/>
      <c r="D65" s="59"/>
      <c r="E65" s="60"/>
      <c r="F65" s="60"/>
    </row>
    <row r="66" spans="2:8" x14ac:dyDescent="0.25">
      <c r="B66" s="97" t="s">
        <v>53</v>
      </c>
      <c r="C66" s="97"/>
      <c r="D66" s="97"/>
      <c r="E66" s="97"/>
      <c r="F66" s="97"/>
    </row>
    <row r="67" spans="2:8" x14ac:dyDescent="0.25">
      <c r="B67" s="105" t="s">
        <v>54</v>
      </c>
      <c r="C67" s="106"/>
      <c r="D67" s="72">
        <v>1856900</v>
      </c>
      <c r="E67" s="73"/>
      <c r="F67" s="74"/>
      <c r="H67" s="1"/>
    </row>
    <row r="68" spans="2:8" x14ac:dyDescent="0.25">
      <c r="B68" s="109" t="s">
        <v>88</v>
      </c>
      <c r="C68" s="109"/>
      <c r="D68" s="75">
        <v>202323</v>
      </c>
      <c r="E68" s="76"/>
      <c r="F68" s="77"/>
      <c r="H68" s="1"/>
    </row>
    <row r="69" spans="2:8" x14ac:dyDescent="0.25">
      <c r="B69" s="107" t="s">
        <v>55</v>
      </c>
      <c r="C69" s="108"/>
      <c r="D69" s="87">
        <v>250000</v>
      </c>
      <c r="E69" s="118"/>
      <c r="F69" s="88"/>
    </row>
    <row r="70" spans="2:8" x14ac:dyDescent="0.25">
      <c r="B70" s="87" t="s">
        <v>56</v>
      </c>
      <c r="C70" s="88"/>
      <c r="D70" s="87">
        <v>1404577</v>
      </c>
      <c r="E70" s="118"/>
      <c r="F70" s="88"/>
    </row>
    <row r="71" spans="2:8" x14ac:dyDescent="0.25">
      <c r="B71" s="105" t="s">
        <v>57</v>
      </c>
      <c r="C71" s="106"/>
      <c r="D71" s="72">
        <v>1839403.6</v>
      </c>
      <c r="E71" s="73"/>
      <c r="F71" s="74"/>
    </row>
    <row r="72" spans="2:8" x14ac:dyDescent="0.25">
      <c r="B72" s="104" t="s">
        <v>87</v>
      </c>
      <c r="C72" s="104"/>
      <c r="D72" s="59"/>
      <c r="E72" s="84">
        <f>D67-D71</f>
        <v>17496.399999999907</v>
      </c>
      <c r="F72" s="84"/>
    </row>
    <row r="73" spans="2:8" x14ac:dyDescent="0.25">
      <c r="B73" s="65"/>
      <c r="C73" s="65"/>
      <c r="D73" s="59"/>
      <c r="E73" s="66"/>
      <c r="F73" s="66"/>
    </row>
    <row r="74" spans="2:8" x14ac:dyDescent="0.25">
      <c r="B74" s="81" t="s">
        <v>89</v>
      </c>
      <c r="C74" s="81"/>
      <c r="D74" s="81"/>
      <c r="E74" s="66"/>
      <c r="F74" s="66"/>
    </row>
    <row r="75" spans="2:8" x14ac:dyDescent="0.25">
      <c r="B75" s="80" t="s">
        <v>58</v>
      </c>
      <c r="C75" s="80"/>
      <c r="D75" s="3">
        <v>10000</v>
      </c>
      <c r="E75" s="66"/>
      <c r="F75" s="66"/>
    </row>
    <row r="76" spans="2:8" x14ac:dyDescent="0.25">
      <c r="B76" s="80" t="s">
        <v>59</v>
      </c>
      <c r="C76" s="80"/>
      <c r="D76" s="3">
        <v>10000</v>
      </c>
      <c r="E76" s="66"/>
      <c r="F76" s="66"/>
    </row>
    <row r="77" spans="2:8" x14ac:dyDescent="0.25">
      <c r="B77" s="80" t="s">
        <v>60</v>
      </c>
      <c r="C77" s="80"/>
      <c r="D77" s="3">
        <v>12000</v>
      </c>
      <c r="E77" s="66"/>
      <c r="F77" s="66"/>
    </row>
    <row r="78" spans="2:8" x14ac:dyDescent="0.25">
      <c r="B78" s="80" t="s">
        <v>61</v>
      </c>
      <c r="C78" s="80"/>
      <c r="D78" s="3">
        <v>2691.4</v>
      </c>
      <c r="E78" s="66"/>
      <c r="F78" s="66"/>
    </row>
    <row r="79" spans="2:8" x14ac:dyDescent="0.25">
      <c r="B79" s="80" t="s">
        <v>62</v>
      </c>
      <c r="C79" s="80"/>
      <c r="D79" s="3">
        <v>273</v>
      </c>
      <c r="E79" s="66"/>
      <c r="F79" s="66"/>
    </row>
    <row r="80" spans="2:8" x14ac:dyDescent="0.25">
      <c r="B80" s="65"/>
      <c r="C80" s="65"/>
      <c r="D80" s="59"/>
      <c r="E80" s="66"/>
      <c r="F80" s="66"/>
    </row>
    <row r="81" spans="2:6" x14ac:dyDescent="0.25">
      <c r="B81" s="81" t="s">
        <v>63</v>
      </c>
      <c r="C81" s="81"/>
      <c r="D81" s="81"/>
      <c r="E81" s="66"/>
      <c r="F81" s="66"/>
    </row>
    <row r="82" spans="2:6" x14ac:dyDescent="0.25">
      <c r="B82" s="67" t="s">
        <v>64</v>
      </c>
      <c r="C82" s="82" t="s">
        <v>65</v>
      </c>
      <c r="D82" s="82"/>
      <c r="E82" s="66"/>
      <c r="F82" s="66"/>
    </row>
    <row r="83" spans="2:6" x14ac:dyDescent="0.25">
      <c r="B83" s="67" t="s">
        <v>73</v>
      </c>
      <c r="C83" s="87">
        <v>3092499.12</v>
      </c>
      <c r="D83" s="88"/>
      <c r="E83" s="66"/>
      <c r="F83" s="66"/>
    </row>
    <row r="84" spans="2:6" x14ac:dyDescent="0.25">
      <c r="B84" s="67" t="s">
        <v>66</v>
      </c>
      <c r="C84" s="85">
        <v>418320</v>
      </c>
      <c r="D84" s="86"/>
      <c r="E84" s="66"/>
      <c r="F84" s="66"/>
    </row>
    <row r="85" spans="2:6" x14ac:dyDescent="0.25">
      <c r="B85" s="68" t="s">
        <v>74</v>
      </c>
      <c r="C85" s="83">
        <v>2674179.12</v>
      </c>
      <c r="D85" s="83"/>
    </row>
    <row r="86" spans="2:6" x14ac:dyDescent="0.25">
      <c r="B86" s="78" t="s">
        <v>67</v>
      </c>
      <c r="C86" s="79"/>
      <c r="D86" s="79"/>
      <c r="E86" s="79"/>
      <c r="F86" s="79"/>
    </row>
    <row r="87" spans="2:6" x14ac:dyDescent="0.25">
      <c r="B87" s="79"/>
      <c r="C87" s="79"/>
      <c r="D87" s="79"/>
      <c r="E87" s="79"/>
      <c r="F87" s="79"/>
    </row>
    <row r="88" spans="2:6" x14ac:dyDescent="0.25">
      <c r="B88" s="91" t="s">
        <v>28</v>
      </c>
      <c r="C88" s="91"/>
      <c r="D88" s="29">
        <v>42845</v>
      </c>
    </row>
    <row r="90" spans="2:6" x14ac:dyDescent="0.25">
      <c r="B90" t="s">
        <v>91</v>
      </c>
      <c r="C90" s="71"/>
    </row>
    <row r="91" spans="2:6" x14ac:dyDescent="0.25">
      <c r="C91" s="71"/>
    </row>
    <row r="93" spans="2:6" x14ac:dyDescent="0.25">
      <c r="B93" s="89"/>
      <c r="C93" s="89"/>
      <c r="D93" s="89"/>
      <c r="E93" s="71"/>
    </row>
    <row r="95" spans="2:6" x14ac:dyDescent="0.25">
      <c r="B95" s="90"/>
      <c r="C95" s="91"/>
      <c r="D95" s="91"/>
      <c r="E95" s="91"/>
      <c r="F95" s="91"/>
    </row>
    <row r="96" spans="2:6" x14ac:dyDescent="0.25">
      <c r="B96" s="91"/>
      <c r="C96" s="91"/>
      <c r="D96" s="91"/>
      <c r="E96" s="91"/>
      <c r="F96" s="91"/>
    </row>
  </sheetData>
  <mergeCells count="47">
    <mergeCell ref="B67:C67"/>
    <mergeCell ref="B69:C69"/>
    <mergeCell ref="B70:C70"/>
    <mergeCell ref="B68:C68"/>
    <mergeCell ref="B2:F3"/>
    <mergeCell ref="B4:F4"/>
    <mergeCell ref="C53:E53"/>
    <mergeCell ref="C54:F54"/>
    <mergeCell ref="B56:F56"/>
    <mergeCell ref="B25:C25"/>
    <mergeCell ref="B43:C43"/>
    <mergeCell ref="C44:F44"/>
    <mergeCell ref="B51:F51"/>
    <mergeCell ref="D67:F67"/>
    <mergeCell ref="D69:F69"/>
    <mergeCell ref="D70:F70"/>
    <mergeCell ref="B93:D93"/>
    <mergeCell ref="B95:F96"/>
    <mergeCell ref="B6:D6"/>
    <mergeCell ref="C20:F20"/>
    <mergeCell ref="B22:F22"/>
    <mergeCell ref="B23:F24"/>
    <mergeCell ref="B88:C88"/>
    <mergeCell ref="E57:F57"/>
    <mergeCell ref="E58:F58"/>
    <mergeCell ref="B60:F60"/>
    <mergeCell ref="E61:F61"/>
    <mergeCell ref="E62:F62"/>
    <mergeCell ref="E63:F63"/>
    <mergeCell ref="B66:F66"/>
    <mergeCell ref="B72:C72"/>
    <mergeCell ref="B71:C71"/>
    <mergeCell ref="D71:F71"/>
    <mergeCell ref="D68:F68"/>
    <mergeCell ref="B86:F87"/>
    <mergeCell ref="B77:C77"/>
    <mergeCell ref="B78:C78"/>
    <mergeCell ref="B79:C79"/>
    <mergeCell ref="B81:D81"/>
    <mergeCell ref="C82:D82"/>
    <mergeCell ref="C85:D85"/>
    <mergeCell ref="E72:F72"/>
    <mergeCell ref="B74:D74"/>
    <mergeCell ref="B75:C75"/>
    <mergeCell ref="B76:C76"/>
    <mergeCell ref="C84:D84"/>
    <mergeCell ref="C83:D83"/>
  </mergeCells>
  <pageMargins left="0.7" right="0.7" top="0.78740157499999996" bottom="0.78740157499999996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1</xdr:col>
                <xdr:colOff>76200</xdr:colOff>
                <xdr:row>1</xdr:row>
                <xdr:rowOff>76200</xdr:rowOff>
              </from>
              <to>
                <xdr:col>1</xdr:col>
                <xdr:colOff>876300</xdr:colOff>
                <xdr:row>4</xdr:row>
                <xdr:rowOff>28575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dcterms:created xsi:type="dcterms:W3CDTF">2016-04-28T07:45:00Z</dcterms:created>
  <dcterms:modified xsi:type="dcterms:W3CDTF">2017-06-02T10:09:09Z</dcterms:modified>
</cp:coreProperties>
</file>